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2Независимая оценка\НОК 2024\Итогои НОК Оператора\"/>
    </mc:Choice>
  </mc:AlternateContent>
  <bookViews>
    <workbookView xWindow="0" yWindow="0" windowWidth="28800" windowHeight="15600"/>
  </bookViews>
  <sheets>
    <sheet name="Сведения о независимой оценке  " sheetId="2" r:id="rId1"/>
    <sheet name="Лист1" sheetId="3" r:id="rId2"/>
  </sheets>
  <definedNames>
    <definedName name="_xlnm._FilterDatabase" localSheetId="0" hidden="1">'Сведения о независимой оценке  '!$A$7:$AA$54</definedName>
  </definedNames>
  <calcPr calcId="152511"/>
</workbook>
</file>

<file path=xl/calcChain.xml><?xml version="1.0" encoding="utf-8"?>
<calcChain xmlns="http://schemas.openxmlformats.org/spreadsheetml/2006/main">
  <c r="H13" i="2" l="1"/>
  <c r="E13" i="2" s="1"/>
  <c r="D13" i="2" s="1"/>
  <c r="L13" i="2"/>
  <c r="M13" i="2"/>
  <c r="P13" i="2"/>
  <c r="T13" i="2"/>
  <c r="X13" i="2"/>
  <c r="H14" i="2"/>
  <c r="E14" i="2" s="1"/>
  <c r="D14" i="2" s="1"/>
  <c r="L14" i="2"/>
  <c r="M14" i="2"/>
  <c r="P14" i="2"/>
  <c r="T14" i="2"/>
  <c r="X14" i="2"/>
  <c r="H15" i="2"/>
  <c r="E15" i="2" s="1"/>
  <c r="D15" i="2" s="1"/>
  <c r="L15" i="2"/>
  <c r="M15" i="2"/>
  <c r="P15" i="2"/>
  <c r="T15" i="2"/>
  <c r="X15" i="2"/>
  <c r="H16" i="2"/>
  <c r="E16" i="2" s="1"/>
  <c r="D16" i="2" s="1"/>
  <c r="L16" i="2"/>
  <c r="M16" i="2"/>
  <c r="P16" i="2"/>
  <c r="T16" i="2"/>
  <c r="X16" i="2"/>
  <c r="H17" i="2"/>
  <c r="E17" i="2" s="1"/>
  <c r="D17" i="2" s="1"/>
  <c r="L17" i="2"/>
  <c r="M17" i="2"/>
  <c r="P17" i="2"/>
  <c r="T17" i="2"/>
  <c r="X17" i="2"/>
  <c r="H18" i="2"/>
  <c r="E18" i="2" s="1"/>
  <c r="D18" i="2" s="1"/>
  <c r="L18" i="2"/>
  <c r="M18" i="2"/>
  <c r="P18" i="2"/>
  <c r="T18" i="2"/>
  <c r="X18" i="2"/>
  <c r="H19" i="2"/>
  <c r="E19" i="2" s="1"/>
  <c r="D19" i="2" s="1"/>
  <c r="L19" i="2"/>
  <c r="M19" i="2"/>
  <c r="P19" i="2"/>
  <c r="T19" i="2"/>
  <c r="X19" i="2"/>
  <c r="H20" i="2"/>
  <c r="E20" i="2" s="1"/>
  <c r="D20" i="2" s="1"/>
  <c r="L20" i="2"/>
  <c r="M20" i="2"/>
  <c r="P20" i="2"/>
  <c r="T20" i="2"/>
  <c r="X20" i="2"/>
  <c r="H21" i="2"/>
  <c r="E21" i="2" s="1"/>
  <c r="D21" i="2" s="1"/>
  <c r="L21" i="2"/>
  <c r="M21" i="2"/>
  <c r="P21" i="2"/>
  <c r="T21" i="2"/>
  <c r="X21" i="2"/>
  <c r="H22" i="2"/>
  <c r="E22" i="2" s="1"/>
  <c r="D22" i="2" s="1"/>
  <c r="L22" i="2"/>
  <c r="M22" i="2"/>
  <c r="P22" i="2"/>
  <c r="T22" i="2"/>
  <c r="X22" i="2"/>
  <c r="H23" i="2"/>
  <c r="E23" i="2" s="1"/>
  <c r="D23" i="2" s="1"/>
  <c r="L23" i="2"/>
  <c r="M23" i="2"/>
  <c r="P23" i="2"/>
  <c r="T23" i="2"/>
  <c r="X23" i="2"/>
  <c r="H24" i="2"/>
  <c r="E24" i="2" s="1"/>
  <c r="D24" i="2" s="1"/>
  <c r="L24" i="2"/>
  <c r="M24" i="2"/>
  <c r="P24" i="2"/>
  <c r="T24" i="2"/>
  <c r="X24" i="2"/>
  <c r="H25" i="2"/>
  <c r="E25" i="2" s="1"/>
  <c r="D25" i="2" s="1"/>
  <c r="L25" i="2"/>
  <c r="M25" i="2"/>
  <c r="P25" i="2"/>
  <c r="T25" i="2"/>
  <c r="X25" i="2"/>
  <c r="H26" i="2"/>
  <c r="E26" i="2" s="1"/>
  <c r="D26" i="2" s="1"/>
  <c r="L26" i="2"/>
  <c r="M26" i="2"/>
  <c r="P26" i="2"/>
  <c r="T26" i="2"/>
  <c r="X26" i="2"/>
  <c r="H27" i="2"/>
  <c r="L27" i="2"/>
  <c r="E27" i="2" s="1"/>
  <c r="D27" i="2" s="1"/>
  <c r="M27" i="2"/>
  <c r="P27" i="2"/>
  <c r="T27" i="2"/>
  <c r="X27" i="2"/>
  <c r="H28" i="2"/>
  <c r="L28" i="2"/>
  <c r="E28" i="2" s="1"/>
  <c r="D28" i="2" s="1"/>
  <c r="M28" i="2"/>
  <c r="P28" i="2"/>
  <c r="T28" i="2"/>
  <c r="X28" i="2"/>
  <c r="H29" i="2"/>
  <c r="L29" i="2"/>
  <c r="E29" i="2" s="1"/>
  <c r="D29" i="2" s="1"/>
  <c r="M29" i="2"/>
  <c r="P29" i="2"/>
  <c r="T29" i="2"/>
  <c r="X29" i="2"/>
  <c r="H30" i="2"/>
  <c r="L30" i="2"/>
  <c r="E30" i="2" s="1"/>
  <c r="D30" i="2" s="1"/>
  <c r="M30" i="2"/>
  <c r="P30" i="2"/>
  <c r="T30" i="2"/>
  <c r="X30" i="2"/>
  <c r="H31" i="2"/>
  <c r="L31" i="2"/>
  <c r="E31" i="2" s="1"/>
  <c r="D31" i="2" s="1"/>
  <c r="M31" i="2"/>
  <c r="P31" i="2"/>
  <c r="T31" i="2"/>
  <c r="X31" i="2"/>
  <c r="H32" i="2"/>
  <c r="L32" i="2"/>
  <c r="E32" i="2" s="1"/>
  <c r="D32" i="2" s="1"/>
  <c r="M32" i="2"/>
  <c r="P32" i="2"/>
  <c r="T32" i="2"/>
  <c r="X32" i="2"/>
  <c r="H33" i="2"/>
  <c r="L33" i="2"/>
  <c r="E33" i="2" s="1"/>
  <c r="D33" i="2" s="1"/>
  <c r="M33" i="2"/>
  <c r="P33" i="2"/>
  <c r="T33" i="2"/>
  <c r="X33" i="2"/>
  <c r="H34" i="2"/>
  <c r="L34" i="2"/>
  <c r="E34" i="2" s="1"/>
  <c r="D34" i="2" s="1"/>
  <c r="M34" i="2"/>
  <c r="P34" i="2"/>
  <c r="T34" i="2"/>
  <c r="X34" i="2"/>
  <c r="H35" i="2"/>
  <c r="L35" i="2"/>
  <c r="E35" i="2" s="1"/>
  <c r="D35" i="2" s="1"/>
  <c r="M35" i="2"/>
  <c r="P35" i="2"/>
  <c r="T35" i="2"/>
  <c r="X35" i="2"/>
  <c r="H36" i="2"/>
  <c r="L36" i="2"/>
  <c r="E36" i="2" s="1"/>
  <c r="D36" i="2" s="1"/>
  <c r="M36" i="2"/>
  <c r="P36" i="2"/>
  <c r="T36" i="2"/>
  <c r="X36" i="2"/>
  <c r="H37" i="2"/>
  <c r="L37" i="2"/>
  <c r="E37" i="2" s="1"/>
  <c r="D37" i="2" s="1"/>
  <c r="M37" i="2"/>
  <c r="P37" i="2"/>
  <c r="T37" i="2"/>
  <c r="X37" i="2"/>
  <c r="H38" i="2"/>
  <c r="L38" i="2"/>
  <c r="E38" i="2" s="1"/>
  <c r="D38" i="2" s="1"/>
  <c r="M38" i="2"/>
  <c r="P38" i="2"/>
  <c r="T38" i="2"/>
  <c r="X38" i="2"/>
  <c r="H39" i="2"/>
  <c r="L39" i="2"/>
  <c r="E39" i="2" s="1"/>
  <c r="D39" i="2" s="1"/>
  <c r="M39" i="2"/>
  <c r="P39" i="2"/>
  <c r="T39" i="2"/>
  <c r="X39" i="2"/>
  <c r="H40" i="2"/>
  <c r="L40" i="2"/>
  <c r="E40" i="2" s="1"/>
  <c r="D40" i="2" s="1"/>
  <c r="M40" i="2"/>
  <c r="P40" i="2"/>
  <c r="T40" i="2"/>
  <c r="X40" i="2"/>
  <c r="H41" i="2"/>
  <c r="L41" i="2"/>
  <c r="E41" i="2" s="1"/>
  <c r="D41" i="2" s="1"/>
  <c r="M41" i="2"/>
  <c r="P41" i="2"/>
  <c r="T41" i="2"/>
  <c r="X41" i="2"/>
  <c r="H42" i="2"/>
  <c r="L42" i="2"/>
  <c r="E42" i="2" s="1"/>
  <c r="D42" i="2" s="1"/>
  <c r="M42" i="2"/>
  <c r="P42" i="2"/>
  <c r="T42" i="2"/>
  <c r="X42" i="2"/>
  <c r="H43" i="2"/>
  <c r="L43" i="2"/>
  <c r="E43" i="2" s="1"/>
  <c r="D43" i="2" s="1"/>
  <c r="M43" i="2"/>
  <c r="P43" i="2"/>
  <c r="T43" i="2"/>
  <c r="X43" i="2"/>
  <c r="H44" i="2"/>
  <c r="L44" i="2"/>
  <c r="E44" i="2" s="1"/>
  <c r="D44" i="2" s="1"/>
  <c r="M44" i="2"/>
  <c r="P44" i="2"/>
  <c r="T44" i="2"/>
  <c r="X44" i="2"/>
  <c r="H45" i="2"/>
  <c r="L45" i="2"/>
  <c r="E45" i="2" s="1"/>
  <c r="D45" i="2" s="1"/>
  <c r="M45" i="2"/>
  <c r="P45" i="2"/>
  <c r="T45" i="2"/>
  <c r="X45" i="2"/>
  <c r="H46" i="2"/>
  <c r="L46" i="2"/>
  <c r="E46" i="2" s="1"/>
  <c r="D46" i="2" s="1"/>
  <c r="M46" i="2"/>
  <c r="P46" i="2"/>
  <c r="T46" i="2"/>
  <c r="X46" i="2"/>
  <c r="H47" i="2"/>
  <c r="L47" i="2"/>
  <c r="E47" i="2" s="1"/>
  <c r="D47" i="2" s="1"/>
  <c r="M47" i="2"/>
  <c r="P47" i="2"/>
  <c r="T47" i="2"/>
  <c r="X47" i="2"/>
  <c r="H48" i="2"/>
  <c r="L48" i="2"/>
  <c r="E48" i="2" s="1"/>
  <c r="D48" i="2" s="1"/>
  <c r="M48" i="2"/>
  <c r="P48" i="2"/>
  <c r="T48" i="2"/>
  <c r="X48" i="2"/>
  <c r="H49" i="2"/>
  <c r="L49" i="2"/>
  <c r="E49" i="2" s="1"/>
  <c r="D49" i="2" s="1"/>
  <c r="M49" i="2"/>
  <c r="P49" i="2"/>
  <c r="T49" i="2"/>
  <c r="X49" i="2"/>
  <c r="H50" i="2"/>
  <c r="L50" i="2"/>
  <c r="E50" i="2" s="1"/>
  <c r="D50" i="2" s="1"/>
  <c r="M50" i="2"/>
  <c r="P50" i="2"/>
  <c r="T50" i="2"/>
  <c r="X50" i="2"/>
  <c r="H51" i="2"/>
  <c r="L51" i="2"/>
  <c r="E51" i="2" s="1"/>
  <c r="D51" i="2" s="1"/>
  <c r="M51" i="2"/>
  <c r="P51" i="2"/>
  <c r="T51" i="2"/>
  <c r="X51" i="2"/>
  <c r="H52" i="2"/>
  <c r="L52" i="2"/>
  <c r="E52" i="2" s="1"/>
  <c r="D52" i="2" s="1"/>
  <c r="M52" i="2"/>
  <c r="P52" i="2"/>
  <c r="T52" i="2"/>
  <c r="X52" i="2"/>
  <c r="H53" i="2"/>
  <c r="L53" i="2"/>
  <c r="E53" i="2" s="1"/>
  <c r="D53" i="2" s="1"/>
  <c r="M53" i="2"/>
  <c r="P53" i="2"/>
  <c r="T53" i="2"/>
  <c r="X53" i="2"/>
  <c r="H54" i="2"/>
  <c r="L54" i="2"/>
  <c r="E54" i="2" s="1"/>
  <c r="D54" i="2" s="1"/>
  <c r="M54" i="2"/>
  <c r="P54" i="2"/>
  <c r="T54" i="2"/>
  <c r="X54" i="2"/>
  <c r="H55" i="2"/>
  <c r="L55" i="2"/>
  <c r="E55" i="2" s="1"/>
  <c r="D55" i="2" s="1"/>
  <c r="M55" i="2"/>
  <c r="P55" i="2"/>
  <c r="T55" i="2"/>
  <c r="X55" i="2"/>
  <c r="H56" i="2"/>
  <c r="L56" i="2"/>
  <c r="E56" i="2" s="1"/>
  <c r="D56" i="2" s="1"/>
  <c r="M56" i="2"/>
  <c r="P56" i="2"/>
  <c r="T56" i="2"/>
  <c r="X56" i="2"/>
  <c r="H57" i="2"/>
  <c r="L57" i="2"/>
  <c r="E57" i="2" s="1"/>
  <c r="D57" i="2" s="1"/>
  <c r="M57" i="2"/>
  <c r="P57" i="2"/>
  <c r="T57" i="2"/>
  <c r="X57" i="2"/>
  <c r="H58" i="2"/>
  <c r="L58" i="2"/>
  <c r="E58" i="2" s="1"/>
  <c r="D58" i="2" s="1"/>
  <c r="M58" i="2"/>
  <c r="P58" i="2"/>
  <c r="T58" i="2"/>
  <c r="X58" i="2"/>
  <c r="H59" i="2"/>
  <c r="L59" i="2"/>
  <c r="E59" i="2" s="1"/>
  <c r="D59" i="2" s="1"/>
  <c r="M59" i="2"/>
  <c r="P59" i="2"/>
  <c r="T59" i="2"/>
  <c r="X59" i="2"/>
  <c r="H60" i="2"/>
  <c r="L60" i="2"/>
  <c r="E60" i="2" s="1"/>
  <c r="D60" i="2" s="1"/>
  <c r="M60" i="2"/>
  <c r="P60" i="2"/>
  <c r="T60" i="2"/>
  <c r="X60" i="2"/>
  <c r="H61" i="2"/>
  <c r="L61" i="2"/>
  <c r="E61" i="2" s="1"/>
  <c r="D61" i="2" s="1"/>
  <c r="M61" i="2"/>
  <c r="P61" i="2"/>
  <c r="T61" i="2"/>
  <c r="X61" i="2"/>
  <c r="H62" i="2"/>
  <c r="L62" i="2"/>
  <c r="E62" i="2" s="1"/>
  <c r="D62" i="2" s="1"/>
  <c r="M62" i="2"/>
  <c r="P62" i="2"/>
  <c r="T62" i="2"/>
  <c r="X62" i="2"/>
  <c r="H63" i="2"/>
  <c r="L63" i="2"/>
  <c r="E63" i="2" s="1"/>
  <c r="D63" i="2" s="1"/>
  <c r="M63" i="2"/>
  <c r="P63" i="2"/>
  <c r="T63" i="2"/>
  <c r="X63" i="2"/>
  <c r="H64" i="2"/>
  <c r="L64" i="2"/>
  <c r="E64" i="2" s="1"/>
  <c r="D64" i="2" s="1"/>
  <c r="M64" i="2"/>
  <c r="P64" i="2"/>
  <c r="T64" i="2"/>
  <c r="X64" i="2"/>
  <c r="H65" i="2"/>
  <c r="L65" i="2"/>
  <c r="E65" i="2" s="1"/>
  <c r="D65" i="2" s="1"/>
  <c r="M65" i="2"/>
  <c r="P65" i="2"/>
  <c r="T65" i="2"/>
  <c r="X65" i="2"/>
  <c r="E67" i="2"/>
  <c r="H67" i="2"/>
  <c r="L67" i="2"/>
  <c r="M67" i="2"/>
  <c r="P67" i="2"/>
  <c r="T67" i="2"/>
  <c r="X67" i="2"/>
  <c r="H66" i="2"/>
  <c r="L66" i="2"/>
  <c r="M66" i="2"/>
  <c r="P66" i="2"/>
  <c r="T66" i="2"/>
  <c r="X66" i="2"/>
  <c r="D67" i="2" l="1"/>
  <c r="E66" i="2"/>
  <c r="D66" i="2" s="1"/>
</calcChain>
</file>

<file path=xl/sharedStrings.xml><?xml version="1.0" encoding="utf-8"?>
<sst xmlns="http://schemas.openxmlformats.org/spreadsheetml/2006/main" count="159" uniqueCount="112">
  <si>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</si>
  <si>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</si>
  <si>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14000000 - Белгородская область</t>
  </si>
  <si>
    <t>Сфера деятельности</t>
  </si>
  <si>
    <t>1 - Культура</t>
  </si>
  <si>
    <t>Период проведения независимой оценки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</si>
  <si>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</si>
  <si>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</si>
  <si>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</si>
  <si>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</si>
  <si>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</si>
  <si>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</si>
  <si>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</si>
  <si>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1 - Открытость и доступность информации об организации культуры</t>
  </si>
  <si>
    <t>2 - Комфортность условий предоставления услуг</t>
  </si>
  <si>
    <t>3 - Доступность услуг для инвалидов</t>
  </si>
  <si>
    <t>4 - Доброжелательность, вежливость работников организации</t>
  </si>
  <si>
    <t>5 - Удовлетворенность условиями оказания услуг</t>
  </si>
  <si>
    <t xml:space="preserve">Шаблон сформирован </t>
  </si>
  <si>
    <t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</si>
  <si>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</si>
  <si>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2.1. Обеспечение в организации социальной сферы комфортных условий предоставления услуг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</si>
  <si>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</si>
  <si>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 xml:space="preserve">3.2. Обеспечение в организации условий доступности, позволяющих инвалидам получать услуги наравне с другими, включая:
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в сети «Интернет» для инвалидов по зрению;
- помощь, оказываемая работниками организации, прошедшими необходимое обучение (инструктирование) (возможность сопровождения работниками организации);
- наличие возможности предоставления услуги в дистанционном режиме или на дому.
</t>
  </si>
  <si>
    <t>3.3. Доля получателей услуг, удовлетворенных доступностью услуг для инвалидов (в % от общего числа опрошенных получателей услуг – инвалидов).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</si>
  <si>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</si>
  <si>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</si>
  <si>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</si>
  <si>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</si>
  <si>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</si>
  <si>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 xml:space="preserve">5.3 Доля получателей услуг, удовлетворенных в целом условиями оказания услуг в организации социальной сферы
 </t>
  </si>
  <si>
    <t>Наименование муниципальных районов/городских округов</t>
  </si>
  <si>
    <t>Алексеевский городской округ</t>
  </si>
  <si>
    <t>Борисовский район</t>
  </si>
  <si>
    <t>Вейделевский район</t>
  </si>
  <si>
    <t>Волоконовский район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</si>
  <si>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</si>
  <si>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</si>
  <si>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</si>
  <si>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</si>
  <si>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</si>
  <si>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Новооскольский городской округ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</si>
  <si>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</si>
  <si>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</si>
  <si>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</si>
  <si>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</si>
  <si>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Яковлевский городской округ</t>
  </si>
  <si>
    <t>город Белгород</t>
  </si>
  <si>
    <t>Информационный стенд</t>
  </si>
  <si>
    <t xml:space="preserve">Сайт </t>
  </si>
  <si>
    <t>Среднее значение</t>
  </si>
  <si>
    <t xml:space="preserve"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
</t>
  </si>
  <si>
    <t xml:space="preserve">2.2. Доля получателей услуг удовлетворенных комфортностью предоставления услуг организацией социальной сферы
</t>
  </si>
  <si>
    <t>Белгородский район</t>
  </si>
  <si>
    <t>Прохоровский район</t>
  </si>
  <si>
    <t>МАУК «Центр культурного развития «Солнечный» Алексеевского городского округа</t>
  </si>
  <si>
    <t>МБУК «Центральная библиотека Алексеевского городского округа»</t>
  </si>
  <si>
    <t>АУК «Централизованная клубная система Белгородская района»</t>
  </si>
  <si>
    <t>МБУК «Центральная библиотечная система Белгородского района»</t>
  </si>
  <si>
    <t>МБУК «Центр культурного развития «Борисовский»</t>
  </si>
  <si>
    <t>МБУК «Центральная библиотека Борисовского района им. П. Я. Барвинского»</t>
  </si>
  <si>
    <t>Валуйский городской округ</t>
  </si>
  <si>
    <t>МУК «Районный дворец культуры и спорта» Валуйского городского округа</t>
  </si>
  <si>
    <t>МУК «Организационно-методический центр» Валуйского городского округа</t>
  </si>
  <si>
    <t>МУК «Центр культурного развития» Валуйского городского округа</t>
  </si>
  <si>
    <t>МКУК «Валуйская централизованная библиотечная система»</t>
  </si>
  <si>
    <t>МКУК «Валуйский детский парк культуры и отдыха»</t>
  </si>
  <si>
    <t>МБУ ДО «Детская школа искусств № 1» г. Валуйки</t>
  </si>
  <si>
    <t>МБУ ДО «Детская школа искусств № 2» г. Валуйки</t>
  </si>
  <si>
    <t>МБУ ДО «Детская художественная школа имени Григорова В.Д.» г. Валуйки</t>
  </si>
  <si>
    <t>МБУК «Вейделевский Центр культурного развития»</t>
  </si>
  <si>
    <t>МКУК «Вейделевская централизованная библиотечная система»</t>
  </si>
  <si>
    <t>МКУК «Центральная библиотека Волоконовского района»</t>
  </si>
  <si>
    <t>МАУК «Центр культурного развития «Строитель»</t>
  </si>
  <si>
    <t>МБУК «Центр культурного развития «Форум»</t>
  </si>
  <si>
    <t>МБУК «Центр культурного развития с. Толстое»</t>
  </si>
  <si>
    <t>МБУК «Центр культурного развития села Бобровы Дворы»</t>
  </si>
  <si>
    <t>МБУК «Централизованная библиотечная система № 1»</t>
  </si>
  <si>
    <t>МБУК «Централизованная библиотечная система № 2»</t>
  </si>
  <si>
    <t>МБУК «Центр культурного развития п. Ивня»</t>
  </si>
  <si>
    <t>МКУК «Центральная библиотека Ивнянского района»</t>
  </si>
  <si>
    <t>МКУК «Корочанский районный Дом культуры»</t>
  </si>
  <si>
    <t>МКУК «Корочанская центральная районная библиотека им. Н.С. Соханской (Кохановской)»</t>
  </si>
  <si>
    <t>МБУК «Центр культурного развития «Радужный»</t>
  </si>
  <si>
    <t>МКУК «Централизованная клубная система»</t>
  </si>
  <si>
    <t>МКУК «Централизованная библиотечная система»</t>
  </si>
  <si>
    <t>МБУК «Централизованная библиотечная система Красногвардейского района»</t>
  </si>
  <si>
    <t>МБУК «Централизованная клубная система г. Бирюч»</t>
  </si>
  <si>
    <t>МКУК «Новооскольская клубная система»</t>
  </si>
  <si>
    <t>МКУК «Центральная библиотека Новооскольского городского округа»</t>
  </si>
  <si>
    <t>МБУК «Центр культурного развития поселка Прохоровка»</t>
  </si>
  <si>
    <t>МКУК «Районный организационно-методический центр»</t>
  </si>
  <si>
    <t>МКУК «Централизованная библиотечная система Прохоровского района»</t>
  </si>
  <si>
    <t>МБУК «Ракитянский центр культурного развития «Молодежный»</t>
  </si>
  <si>
    <t>МКУК «Централизованная библиотечная система Ракитянского района»</t>
  </si>
  <si>
    <t>МБУК «Ровеньский центр культурного развития»</t>
  </si>
  <si>
    <t>МБУК «Центральная библиотека Ровеньского района»</t>
  </si>
  <si>
    <t>МБУК «Центр культурного развития п. Чернянка»</t>
  </si>
  <si>
    <t>МБУК «Чернянский районный центр народного творчества и культурно-досуговой деятельности»</t>
  </si>
  <si>
    <t>МКУК «Чернянская центральная районная библиотека»</t>
  </si>
  <si>
    <t>МКУК «Чернянская районная детская библиотека»</t>
  </si>
  <si>
    <t>МБУК «Централизованная библиотечная система Яковлевского городского округа»</t>
  </si>
  <si>
    <t>МБУК «Городской центр народного творчества «Сокол» г. Белгород</t>
  </si>
  <si>
    <t>МАУК «Культурный центр «Октябрь» г. Белгород</t>
  </si>
  <si>
    <t>МБУК «Централизованная библиотечная система города Белгорода»</t>
  </si>
  <si>
    <t>МБУК «Дом офицеров» г. Белгород</t>
  </si>
  <si>
    <t>МАУК «Центр культурного развития «Горняк» г. Старый Оскол</t>
  </si>
  <si>
    <t>МАУК «Центр культурного развития «Молодежный» г. Старый Оскол</t>
  </si>
  <si>
    <t>МБУК «Старооскольская Централизованная библиотечная система»</t>
  </si>
  <si>
    <t>МБУ ДО «Детская музыкальная школа № 3» г. Старый Оскол</t>
  </si>
  <si>
    <t>МБУ ДО «Детская школа искусств № 5» г. Старый Оскол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</si>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</sst>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5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/>
    <xf numFmtId="0" fontId="1" fillId="8" borderId="1" xfId="0" applyFont="1" applyFill="1" applyBorder="1" applyAlignment="1">
      <alignment horizontal="center" vertical="top" wrapText="1"/>
    </xf>
    <xf numFmtId="2" fontId="6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/>
    <xf numFmtId="0" fontId="1" fillId="0" borderId="1" xfId="0" applyFont="1" applyBorder="1" applyAlignment="1">
      <alignment horizontal="center" vertical="top" wrapText="1"/>
    </xf>
    <xf numFmtId="0" fontId="8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 shrinkToFit="1"/>
    </xf>
    <xf numFmtId="0" fontId="0" fillId="0" borderId="0" xfId="0" applyFill="1"/>
    <xf numFmtId="2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 shrinkToFit="1"/>
    </xf>
    <xf numFmtId="0" fontId="1" fillId="0" borderId="1" xfId="0" applyFont="1" applyFill="1" applyBorder="1" applyAlignment="1">
      <alignment wrapText="1" shrinkToFit="1"/>
    </xf>
    <xf numFmtId="0" fontId="7" fillId="0" borderId="1" xfId="0" applyFont="1" applyFill="1" applyBorder="1" applyAlignment="1">
      <alignment wrapText="1"/>
    </xf>
    <xf numFmtId="0" fontId="2" fillId="6" borderId="6" xfId="0" applyFont="1" applyFill="1" applyBorder="1" applyAlignment="1">
      <alignment wrapText="1"/>
    </xf>
    <xf numFmtId="2" fontId="5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7" borderId="2" xfId="0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0" xfId="0" applyFont="1" applyFill="1"/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/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12" fillId="0" borderId="1" xfId="0" applyFont="1" applyFill="1" applyBorder="1" applyAlignment="1">
      <alignment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tabSelected="1" topLeftCell="A31" zoomScale="80" zoomScaleNormal="80" workbookViewId="0">
      <selection activeCell="G28" sqref="G28"/>
    </sheetView>
  </sheetViews>
  <sheetFormatPr defaultRowHeight="15" x14ac:dyDescent="0.25"/>
  <cols>
    <col min="1" max="1" width="5.42578125" style="6" customWidth="1"/>
    <col min="2" max="2" width="44.5703125" customWidth="1"/>
    <col min="3" max="3" width="48.42578125" customWidth="1"/>
    <col min="4" max="4" width="15.85546875" customWidth="1"/>
    <col min="5" max="5" width="11.28515625" customWidth="1"/>
    <col min="6" max="6" width="10.5703125" style="19" customWidth="1"/>
    <col min="7" max="8" width="10.5703125" customWidth="1"/>
    <col min="9" max="9" width="15.5703125" customWidth="1"/>
    <col min="10" max="11" width="11.5703125" style="23" customWidth="1"/>
    <col min="12" max="12" width="11.5703125" style="18" customWidth="1"/>
    <col min="13" max="13" width="10.7109375" customWidth="1"/>
    <col min="14" max="14" width="15.5703125" customWidth="1"/>
    <col min="15" max="15" width="15.5703125" style="23" customWidth="1"/>
    <col min="16" max="16" width="11.140625" customWidth="1"/>
    <col min="17" max="18" width="15.5703125" customWidth="1"/>
    <col min="19" max="19" width="15.5703125" style="23" customWidth="1"/>
    <col min="20" max="20" width="11.140625" customWidth="1"/>
    <col min="21" max="23" width="15.5703125" customWidth="1"/>
    <col min="24" max="24" width="10.28515625" customWidth="1"/>
    <col min="25" max="27" width="15.5703125" customWidth="1"/>
  </cols>
  <sheetData>
    <row r="1" spans="1:28" ht="15.75" customHeight="1" x14ac:dyDescent="0.25">
      <c r="A1" s="36" t="s">
        <v>0</v>
      </c>
      <c r="B1" s="36"/>
      <c r="C1" s="36"/>
      <c r="D1" s="36"/>
      <c r="E1" s="36"/>
      <c r="F1" s="11"/>
    </row>
    <row r="2" spans="1:28" ht="15.75" customHeight="1" x14ac:dyDescent="0.25">
      <c r="A2" s="56" t="s">
        <v>18</v>
      </c>
      <c r="B2" s="56"/>
      <c r="C2" s="56"/>
    </row>
    <row r="3" spans="1:28" ht="15.75" customHeight="1" x14ac:dyDescent="0.25">
      <c r="A3" s="36" t="s">
        <v>1</v>
      </c>
      <c r="B3" s="36"/>
      <c r="C3" s="36"/>
      <c r="D3" s="37" t="s">
        <v>2</v>
      </c>
      <c r="E3" s="37"/>
      <c r="F3" s="37"/>
      <c r="G3" s="37"/>
      <c r="H3" s="11"/>
    </row>
    <row r="4" spans="1:28" ht="15.75" customHeight="1" x14ac:dyDescent="0.25">
      <c r="A4" s="36" t="s">
        <v>3</v>
      </c>
      <c r="B4" s="36"/>
      <c r="C4" s="36"/>
      <c r="D4" s="37" t="s">
        <v>4</v>
      </c>
      <c r="E4" s="37"/>
      <c r="F4" s="37"/>
      <c r="G4" s="37"/>
      <c r="H4" s="11"/>
    </row>
    <row r="5" spans="1:28" ht="31.5" customHeight="1" x14ac:dyDescent="0.25">
      <c r="A5" s="36" t="s">
        <v>5</v>
      </c>
      <c r="B5" s="36"/>
      <c r="C5" s="36"/>
      <c r="D5" s="11" t="s">
        <v>111</v>
      </c>
    </row>
    <row r="6" spans="1:28" x14ac:dyDescent="0.25">
      <c r="C6" s="2"/>
    </row>
    <row r="7" spans="1:28" ht="15.75" customHeight="1" x14ac:dyDescent="0.25">
      <c r="A7" s="41" t="s">
        <v>6</v>
      </c>
      <c r="B7" s="41"/>
      <c r="C7" s="41"/>
      <c r="D7" s="41"/>
      <c r="E7" s="41"/>
      <c r="F7" s="41"/>
      <c r="G7" s="41"/>
      <c r="H7" s="7"/>
    </row>
    <row r="8" spans="1:28" ht="15.75" customHeight="1" x14ac:dyDescent="0.25">
      <c r="A8" s="42" t="s">
        <v>7</v>
      </c>
      <c r="B8" s="42" t="s">
        <v>31</v>
      </c>
      <c r="C8" s="45" t="s">
        <v>8</v>
      </c>
      <c r="D8" s="45" t="s">
        <v>9</v>
      </c>
      <c r="E8" s="48" t="s">
        <v>12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8" ht="33.75" customHeight="1" x14ac:dyDescent="0.25">
      <c r="A9" s="43"/>
      <c r="B9" s="43"/>
      <c r="C9" s="46"/>
      <c r="D9" s="46"/>
      <c r="E9" s="50" t="s">
        <v>13</v>
      </c>
      <c r="F9" s="51"/>
      <c r="G9" s="51"/>
      <c r="H9" s="51"/>
      <c r="I9" s="51"/>
      <c r="J9" s="51"/>
      <c r="K9" s="51"/>
      <c r="L9" s="52"/>
      <c r="M9" s="50" t="s">
        <v>14</v>
      </c>
      <c r="N9" s="51"/>
      <c r="O9" s="52"/>
      <c r="P9" s="50" t="s">
        <v>15</v>
      </c>
      <c r="Q9" s="51"/>
      <c r="R9" s="51"/>
      <c r="S9" s="52"/>
      <c r="T9" s="50" t="s">
        <v>16</v>
      </c>
      <c r="U9" s="51"/>
      <c r="V9" s="51"/>
      <c r="W9" s="52"/>
      <c r="X9" s="50" t="s">
        <v>17</v>
      </c>
      <c r="Y9" s="51"/>
      <c r="Z9" s="51"/>
      <c r="AA9" s="52"/>
    </row>
    <row r="10" spans="1:28" ht="15.75" x14ac:dyDescent="0.25">
      <c r="A10" s="43"/>
      <c r="B10" s="43"/>
      <c r="C10" s="46"/>
      <c r="D10" s="46"/>
      <c r="E10" s="53" t="s">
        <v>11</v>
      </c>
      <c r="F10" s="54"/>
      <c r="G10" s="54"/>
      <c r="H10" s="54"/>
      <c r="I10" s="54"/>
      <c r="J10" s="54"/>
      <c r="K10" s="54"/>
      <c r="L10" s="55"/>
      <c r="M10" s="53" t="s">
        <v>11</v>
      </c>
      <c r="N10" s="54"/>
      <c r="O10" s="55"/>
      <c r="P10" s="53" t="s">
        <v>11</v>
      </c>
      <c r="Q10" s="54"/>
      <c r="R10" s="54"/>
      <c r="S10" s="55"/>
      <c r="T10" s="53" t="s">
        <v>11</v>
      </c>
      <c r="U10" s="54"/>
      <c r="V10" s="54"/>
      <c r="W10" s="55"/>
      <c r="X10" s="53" t="s">
        <v>11</v>
      </c>
      <c r="Y10" s="54"/>
      <c r="Z10" s="54"/>
      <c r="AA10" s="55"/>
    </row>
    <row r="11" spans="1:28" ht="276" customHeight="1" x14ac:dyDescent="0.25">
      <c r="A11" s="44"/>
      <c r="B11" s="44"/>
      <c r="C11" s="47"/>
      <c r="D11" s="47"/>
      <c r="E11" s="3" t="s">
        <v>10</v>
      </c>
      <c r="F11" s="38" t="s">
        <v>19</v>
      </c>
      <c r="G11" s="39"/>
      <c r="H11" s="40"/>
      <c r="I11" s="1" t="s">
        <v>51</v>
      </c>
      <c r="J11" s="38" t="s">
        <v>20</v>
      </c>
      <c r="K11" s="39"/>
      <c r="L11" s="40"/>
      <c r="M11" s="3" t="s">
        <v>10</v>
      </c>
      <c r="N11" s="1" t="s">
        <v>21</v>
      </c>
      <c r="O11" s="1" t="s">
        <v>52</v>
      </c>
      <c r="P11" s="3" t="s">
        <v>10</v>
      </c>
      <c r="Q11" s="1" t="s">
        <v>22</v>
      </c>
      <c r="R11" s="1" t="s">
        <v>23</v>
      </c>
      <c r="S11" s="1" t="s">
        <v>24</v>
      </c>
      <c r="T11" s="3" t="s">
        <v>10</v>
      </c>
      <c r="U11" s="1" t="s">
        <v>25</v>
      </c>
      <c r="V11" s="1" t="s">
        <v>26</v>
      </c>
      <c r="W11" s="1" t="s">
        <v>27</v>
      </c>
      <c r="X11" s="3" t="s">
        <v>10</v>
      </c>
      <c r="Y11" s="1" t="s">
        <v>28</v>
      </c>
      <c r="Z11" s="1" t="s">
        <v>29</v>
      </c>
      <c r="AA11" s="1" t="s">
        <v>30</v>
      </c>
    </row>
    <row r="12" spans="1:28" ht="51.75" customHeight="1" x14ac:dyDescent="0.25">
      <c r="A12" s="8"/>
      <c r="B12" s="10"/>
      <c r="C12" s="9"/>
      <c r="D12" s="9"/>
      <c r="E12" s="3"/>
      <c r="F12" s="4" t="s">
        <v>48</v>
      </c>
      <c r="G12" s="4" t="s">
        <v>49</v>
      </c>
      <c r="H12" s="15" t="s">
        <v>50</v>
      </c>
      <c r="I12" s="1"/>
      <c r="J12" s="1" t="s">
        <v>48</v>
      </c>
      <c r="K12" s="1" t="s">
        <v>49</v>
      </c>
      <c r="L12" s="17" t="s">
        <v>50</v>
      </c>
      <c r="M12" s="3"/>
      <c r="N12" s="1"/>
      <c r="O12" s="1"/>
      <c r="P12" s="3"/>
      <c r="Q12" s="1"/>
      <c r="R12" s="1"/>
      <c r="S12" s="1"/>
      <c r="T12" s="3"/>
      <c r="U12" s="1"/>
      <c r="V12" s="1"/>
      <c r="W12" s="1"/>
      <c r="X12" s="3"/>
      <c r="Y12" s="1"/>
      <c r="Z12" s="1"/>
      <c r="AA12" s="1"/>
    </row>
    <row r="13" spans="1:28" ht="31.5" x14ac:dyDescent="0.25">
      <c r="A13" s="20">
        <v>1</v>
      </c>
      <c r="B13" s="21" t="s">
        <v>32</v>
      </c>
      <c r="C13" s="12" t="s">
        <v>55</v>
      </c>
      <c r="D13" s="13">
        <f>(E13+M13+P13+T13+X13)/5</f>
        <v>97.328000000000003</v>
      </c>
      <c r="E13" s="3">
        <f>H13*0.3+I13*0.3+L13*0.4</f>
        <v>97.18</v>
      </c>
      <c r="F13" s="5">
        <v>100</v>
      </c>
      <c r="G13" s="5">
        <v>90</v>
      </c>
      <c r="H13" s="16">
        <f>(F13+G13)/2</f>
        <v>95</v>
      </c>
      <c r="I13" s="5">
        <v>100</v>
      </c>
      <c r="J13" s="24">
        <v>96.5</v>
      </c>
      <c r="K13" s="24">
        <v>96.9</v>
      </c>
      <c r="L13" s="16">
        <f>(J13+K13)/2</f>
        <v>96.7</v>
      </c>
      <c r="M13" s="3">
        <f>N13*0.5+O13*0.5</f>
        <v>98.6</v>
      </c>
      <c r="N13" s="5">
        <v>100</v>
      </c>
      <c r="O13" s="24">
        <v>97.2</v>
      </c>
      <c r="P13" s="3">
        <f>Q13*0.3+R13*0.4+S13*0.3</f>
        <v>99.1</v>
      </c>
      <c r="Q13" s="5">
        <v>100</v>
      </c>
      <c r="R13" s="5">
        <v>100</v>
      </c>
      <c r="S13" s="24">
        <v>97</v>
      </c>
      <c r="T13" s="3">
        <f>U13*0.4+V13*0.4+W13*0.2</f>
        <v>95.97999999999999</v>
      </c>
      <c r="U13" s="5">
        <v>95.3</v>
      </c>
      <c r="V13" s="5">
        <v>95.3</v>
      </c>
      <c r="W13" s="5">
        <v>98.7</v>
      </c>
      <c r="X13" s="3">
        <f>Y13*0.3+Z13*0.2+AA13*0.5</f>
        <v>95.78</v>
      </c>
      <c r="Y13" s="5">
        <v>95.3</v>
      </c>
      <c r="Z13" s="5">
        <v>95.2</v>
      </c>
      <c r="AA13" s="5">
        <v>96.3</v>
      </c>
      <c r="AB13" s="35"/>
    </row>
    <row r="14" spans="1:28" ht="30.75" customHeight="1" x14ac:dyDescent="0.25">
      <c r="A14" s="20">
        <v>2</v>
      </c>
      <c r="B14" s="21" t="s">
        <v>32</v>
      </c>
      <c r="C14" s="12" t="s">
        <v>56</v>
      </c>
      <c r="D14" s="13">
        <f>(E14+M14+P14+T14+X14)/5</f>
        <v>98.933999999999997</v>
      </c>
      <c r="E14" s="3">
        <f t="shared" ref="E14:E67" si="0">H14*0.3+I14*0.3+L14*0.4</f>
        <v>96.78</v>
      </c>
      <c r="F14" s="5">
        <v>100</v>
      </c>
      <c r="G14" s="5">
        <v>80</v>
      </c>
      <c r="H14" s="16">
        <f t="shared" ref="H14:H67" si="1">(F14+G14)/2</f>
        <v>90</v>
      </c>
      <c r="I14" s="5">
        <v>100</v>
      </c>
      <c r="J14" s="24">
        <v>99.6</v>
      </c>
      <c r="K14" s="24">
        <v>99.3</v>
      </c>
      <c r="L14" s="16">
        <f t="shared" ref="L14:L67" si="2">(J14+K14)/2</f>
        <v>99.449999999999989</v>
      </c>
      <c r="M14" s="3">
        <f t="shared" ref="M14:M67" si="3">N14*0.5+O14*0.5</f>
        <v>99.8</v>
      </c>
      <c r="N14" s="5">
        <v>100</v>
      </c>
      <c r="O14" s="24">
        <v>99.6</v>
      </c>
      <c r="P14" s="3">
        <f t="shared" ref="P14:P67" si="4">Q14*0.3+R14*0.4+S14*0.3</f>
        <v>99.13</v>
      </c>
      <c r="Q14" s="5">
        <v>100</v>
      </c>
      <c r="R14" s="5">
        <v>100</v>
      </c>
      <c r="S14" s="24">
        <v>97.1</v>
      </c>
      <c r="T14" s="3">
        <f t="shared" ref="T14:T67" si="5">U14*0.4+V14*0.4+W14*0.2</f>
        <v>99.600000000000009</v>
      </c>
      <c r="U14" s="5">
        <v>99.6</v>
      </c>
      <c r="V14" s="5">
        <v>99.6</v>
      </c>
      <c r="W14" s="5">
        <v>99.6</v>
      </c>
      <c r="X14" s="3">
        <f t="shared" ref="X14:X67" si="6">Y14*0.3+Z14*0.2+AA14*0.5</f>
        <v>99.36</v>
      </c>
      <c r="Y14" s="5">
        <v>99.6</v>
      </c>
      <c r="Z14" s="5">
        <v>98.4</v>
      </c>
      <c r="AA14" s="5">
        <v>99.6</v>
      </c>
    </row>
    <row r="15" spans="1:28" ht="30.75" customHeight="1" x14ac:dyDescent="0.25">
      <c r="A15" s="20">
        <v>3</v>
      </c>
      <c r="B15" s="14" t="s">
        <v>53</v>
      </c>
      <c r="C15" s="12" t="s">
        <v>57</v>
      </c>
      <c r="D15" s="13">
        <f t="shared" ref="D15:D67" si="7">(E15+M15+P15+T15+X15)/5</f>
        <v>95.325999999999993</v>
      </c>
      <c r="E15" s="3">
        <f t="shared" si="0"/>
        <v>92</v>
      </c>
      <c r="F15" s="5">
        <v>100</v>
      </c>
      <c r="G15" s="5">
        <v>70</v>
      </c>
      <c r="H15" s="16">
        <f t="shared" si="1"/>
        <v>85</v>
      </c>
      <c r="I15" s="5">
        <v>90</v>
      </c>
      <c r="J15" s="24">
        <v>99.4</v>
      </c>
      <c r="K15" s="24">
        <v>98.1</v>
      </c>
      <c r="L15" s="16">
        <f t="shared" si="2"/>
        <v>98.75</v>
      </c>
      <c r="M15" s="3">
        <f t="shared" si="3"/>
        <v>99.45</v>
      </c>
      <c r="N15" s="5">
        <v>100</v>
      </c>
      <c r="O15" s="24">
        <v>98.9</v>
      </c>
      <c r="P15" s="3">
        <f t="shared" si="4"/>
        <v>88</v>
      </c>
      <c r="Q15" s="5">
        <v>100</v>
      </c>
      <c r="R15" s="5">
        <v>70</v>
      </c>
      <c r="S15" s="24">
        <v>100</v>
      </c>
      <c r="T15" s="3">
        <f t="shared" si="5"/>
        <v>99</v>
      </c>
      <c r="U15" s="5">
        <v>98.9</v>
      </c>
      <c r="V15" s="5">
        <v>98.9</v>
      </c>
      <c r="W15" s="5">
        <v>99.4</v>
      </c>
      <c r="X15" s="3">
        <f t="shared" si="6"/>
        <v>98.18</v>
      </c>
      <c r="Y15" s="5">
        <v>98.4</v>
      </c>
      <c r="Z15" s="5">
        <v>97.3</v>
      </c>
      <c r="AA15" s="5">
        <v>98.4</v>
      </c>
    </row>
    <row r="16" spans="1:28" ht="37.5" customHeight="1" x14ac:dyDescent="0.25">
      <c r="A16" s="20">
        <v>4</v>
      </c>
      <c r="B16" s="14" t="s">
        <v>53</v>
      </c>
      <c r="C16" s="12" t="s">
        <v>58</v>
      </c>
      <c r="D16" s="13">
        <f t="shared" si="7"/>
        <v>98.272000000000006</v>
      </c>
      <c r="E16" s="3">
        <f t="shared" si="0"/>
        <v>96.88</v>
      </c>
      <c r="F16" s="5">
        <v>100</v>
      </c>
      <c r="G16" s="5">
        <v>80</v>
      </c>
      <c r="H16" s="16">
        <f t="shared" si="1"/>
        <v>90</v>
      </c>
      <c r="I16" s="5">
        <v>100</v>
      </c>
      <c r="J16" s="24">
        <v>99.4</v>
      </c>
      <c r="K16" s="24">
        <v>100</v>
      </c>
      <c r="L16" s="16">
        <f t="shared" si="2"/>
        <v>99.7</v>
      </c>
      <c r="M16" s="3">
        <f t="shared" si="3"/>
        <v>99.15</v>
      </c>
      <c r="N16" s="5">
        <v>100</v>
      </c>
      <c r="O16" s="24">
        <v>98.3</v>
      </c>
      <c r="P16" s="3">
        <f t="shared" si="4"/>
        <v>97.66</v>
      </c>
      <c r="Q16" s="5">
        <v>100</v>
      </c>
      <c r="R16" s="5">
        <v>100</v>
      </c>
      <c r="S16" s="24">
        <v>92.2</v>
      </c>
      <c r="T16" s="3">
        <f t="shared" si="5"/>
        <v>99.18</v>
      </c>
      <c r="U16" s="5">
        <v>99.4</v>
      </c>
      <c r="V16" s="5">
        <v>98.9</v>
      </c>
      <c r="W16" s="5">
        <v>99.3</v>
      </c>
      <c r="X16" s="3">
        <f t="shared" si="6"/>
        <v>98.490000000000009</v>
      </c>
      <c r="Y16" s="5">
        <v>97.2</v>
      </c>
      <c r="Z16" s="5">
        <v>99.4</v>
      </c>
      <c r="AA16" s="5">
        <v>98.9</v>
      </c>
    </row>
    <row r="17" spans="1:27" ht="35.25" customHeight="1" x14ac:dyDescent="0.25">
      <c r="A17" s="20">
        <v>5</v>
      </c>
      <c r="B17" s="14" t="s">
        <v>33</v>
      </c>
      <c r="C17" s="12" t="s">
        <v>59</v>
      </c>
      <c r="D17" s="13">
        <f t="shared" si="7"/>
        <v>92.763999999999996</v>
      </c>
      <c r="E17" s="3">
        <f t="shared" si="0"/>
        <v>92.240000000000009</v>
      </c>
      <c r="F17" s="5">
        <v>80</v>
      </c>
      <c r="G17" s="5">
        <v>70</v>
      </c>
      <c r="H17" s="16">
        <f t="shared" si="1"/>
        <v>75</v>
      </c>
      <c r="I17" s="5">
        <v>100</v>
      </c>
      <c r="J17" s="24">
        <v>99.1</v>
      </c>
      <c r="K17" s="24">
        <v>99.6</v>
      </c>
      <c r="L17" s="16">
        <f t="shared" si="2"/>
        <v>99.35</v>
      </c>
      <c r="M17" s="3">
        <f t="shared" si="3"/>
        <v>99.4</v>
      </c>
      <c r="N17" s="5">
        <v>100</v>
      </c>
      <c r="O17" s="24">
        <v>98.8</v>
      </c>
      <c r="P17" s="3">
        <f t="shared" si="4"/>
        <v>74.400000000000006</v>
      </c>
      <c r="Q17" s="5">
        <v>70</v>
      </c>
      <c r="R17" s="5">
        <v>60</v>
      </c>
      <c r="S17" s="24">
        <v>98</v>
      </c>
      <c r="T17" s="3">
        <f t="shared" si="5"/>
        <v>99.080000000000013</v>
      </c>
      <c r="U17" s="5">
        <v>98.7</v>
      </c>
      <c r="V17" s="5">
        <v>99.3</v>
      </c>
      <c r="W17" s="5">
        <v>99.4</v>
      </c>
      <c r="X17" s="3">
        <f t="shared" si="6"/>
        <v>98.7</v>
      </c>
      <c r="Y17" s="5">
        <v>98.7</v>
      </c>
      <c r="Z17" s="5">
        <v>98.7</v>
      </c>
      <c r="AA17" s="5">
        <v>98.7</v>
      </c>
    </row>
    <row r="18" spans="1:27" s="23" customFormat="1" ht="36" customHeight="1" x14ac:dyDescent="0.25">
      <c r="A18" s="25">
        <v>6</v>
      </c>
      <c r="B18" s="26" t="s">
        <v>33</v>
      </c>
      <c r="C18" s="32" t="s">
        <v>60</v>
      </c>
      <c r="D18" s="28">
        <f t="shared" si="7"/>
        <v>99.057999999999993</v>
      </c>
      <c r="E18" s="29">
        <f t="shared" si="0"/>
        <v>97</v>
      </c>
      <c r="F18" s="24">
        <v>100</v>
      </c>
      <c r="G18" s="24">
        <v>80</v>
      </c>
      <c r="H18" s="30">
        <f t="shared" si="1"/>
        <v>90</v>
      </c>
      <c r="I18" s="24">
        <v>100</v>
      </c>
      <c r="J18" s="24">
        <v>100</v>
      </c>
      <c r="K18" s="24">
        <v>100</v>
      </c>
      <c r="L18" s="30">
        <f t="shared" si="2"/>
        <v>100</v>
      </c>
      <c r="M18" s="29">
        <f t="shared" si="3"/>
        <v>99.7</v>
      </c>
      <c r="N18" s="24">
        <v>100</v>
      </c>
      <c r="O18" s="24">
        <v>99.4</v>
      </c>
      <c r="P18" s="29">
        <f t="shared" si="4"/>
        <v>99.31</v>
      </c>
      <c r="Q18" s="24">
        <v>100</v>
      </c>
      <c r="R18" s="24">
        <v>100</v>
      </c>
      <c r="S18" s="24">
        <v>97.7</v>
      </c>
      <c r="T18" s="29">
        <f t="shared" si="5"/>
        <v>99.76</v>
      </c>
      <c r="U18" s="24">
        <v>99.4</v>
      </c>
      <c r="V18" s="24">
        <v>100</v>
      </c>
      <c r="W18" s="24">
        <v>100</v>
      </c>
      <c r="X18" s="29">
        <f t="shared" si="6"/>
        <v>99.52000000000001</v>
      </c>
      <c r="Y18" s="24">
        <v>99.4</v>
      </c>
      <c r="Z18" s="24">
        <v>100</v>
      </c>
      <c r="AA18" s="24">
        <v>99.4</v>
      </c>
    </row>
    <row r="19" spans="1:27" ht="36" customHeight="1" x14ac:dyDescent="0.25">
      <c r="A19" s="20">
        <v>7</v>
      </c>
      <c r="B19" s="14" t="s">
        <v>61</v>
      </c>
      <c r="C19" s="22" t="s">
        <v>62</v>
      </c>
      <c r="D19" s="13">
        <f t="shared" si="7"/>
        <v>96.07</v>
      </c>
      <c r="E19" s="3">
        <f t="shared" si="0"/>
        <v>89.08</v>
      </c>
      <c r="F19" s="5">
        <v>90</v>
      </c>
      <c r="G19" s="5">
        <v>60</v>
      </c>
      <c r="H19" s="16">
        <f t="shared" si="1"/>
        <v>75</v>
      </c>
      <c r="I19" s="5">
        <v>90</v>
      </c>
      <c r="J19" s="24">
        <v>99.3</v>
      </c>
      <c r="K19" s="24">
        <v>98.6</v>
      </c>
      <c r="L19" s="16">
        <f t="shared" si="2"/>
        <v>98.949999999999989</v>
      </c>
      <c r="M19" s="3">
        <f t="shared" si="3"/>
        <v>99.1</v>
      </c>
      <c r="N19" s="5">
        <v>100</v>
      </c>
      <c r="O19" s="24">
        <v>98.2</v>
      </c>
      <c r="P19" s="3">
        <f t="shared" si="4"/>
        <v>95.85</v>
      </c>
      <c r="Q19" s="5">
        <v>100</v>
      </c>
      <c r="R19" s="5">
        <v>90</v>
      </c>
      <c r="S19" s="24">
        <v>99.5</v>
      </c>
      <c r="T19" s="3">
        <f t="shared" si="5"/>
        <v>98.640000000000015</v>
      </c>
      <c r="U19" s="5">
        <v>97.7</v>
      </c>
      <c r="V19" s="5">
        <v>99</v>
      </c>
      <c r="W19" s="5">
        <v>99.8</v>
      </c>
      <c r="X19" s="3">
        <f t="shared" si="6"/>
        <v>97.68</v>
      </c>
      <c r="Y19" s="5">
        <v>97.8</v>
      </c>
      <c r="Z19" s="5">
        <v>96.7</v>
      </c>
      <c r="AA19" s="5">
        <v>98</v>
      </c>
    </row>
    <row r="20" spans="1:27" s="23" customFormat="1" ht="36" customHeight="1" x14ac:dyDescent="0.25">
      <c r="A20" s="25">
        <v>8</v>
      </c>
      <c r="B20" s="26" t="s">
        <v>61</v>
      </c>
      <c r="C20" s="32" t="s">
        <v>63</v>
      </c>
      <c r="D20" s="28">
        <f t="shared" si="7"/>
        <v>96.388000000000005</v>
      </c>
      <c r="E20" s="29">
        <f t="shared" si="0"/>
        <v>95.28</v>
      </c>
      <c r="F20" s="24">
        <v>90</v>
      </c>
      <c r="G20" s="24">
        <v>80</v>
      </c>
      <c r="H20" s="30">
        <f t="shared" si="1"/>
        <v>85</v>
      </c>
      <c r="I20" s="24">
        <v>100</v>
      </c>
      <c r="J20" s="24">
        <v>99.1</v>
      </c>
      <c r="K20" s="24">
        <v>99.8</v>
      </c>
      <c r="L20" s="30">
        <f t="shared" si="2"/>
        <v>99.449999999999989</v>
      </c>
      <c r="M20" s="29">
        <f t="shared" si="3"/>
        <v>98.7</v>
      </c>
      <c r="N20" s="24">
        <v>100</v>
      </c>
      <c r="O20" s="24">
        <v>97.4</v>
      </c>
      <c r="P20" s="29">
        <f t="shared" si="4"/>
        <v>91.85</v>
      </c>
      <c r="Q20" s="24">
        <v>100</v>
      </c>
      <c r="R20" s="24">
        <v>80</v>
      </c>
      <c r="S20" s="24">
        <v>99.5</v>
      </c>
      <c r="T20" s="29">
        <f t="shared" si="5"/>
        <v>98.28</v>
      </c>
      <c r="U20" s="24">
        <v>97.2</v>
      </c>
      <c r="V20" s="24">
        <v>98.5</v>
      </c>
      <c r="W20" s="24">
        <v>100</v>
      </c>
      <c r="X20" s="29">
        <f t="shared" si="6"/>
        <v>97.83</v>
      </c>
      <c r="Y20" s="24">
        <v>97.2</v>
      </c>
      <c r="Z20" s="24">
        <v>98.1</v>
      </c>
      <c r="AA20" s="24">
        <v>98.1</v>
      </c>
    </row>
    <row r="21" spans="1:27" s="23" customFormat="1" ht="34.5" customHeight="1" x14ac:dyDescent="0.25">
      <c r="A21" s="25">
        <v>9</v>
      </c>
      <c r="B21" s="26" t="s">
        <v>61</v>
      </c>
      <c r="C21" s="27" t="s">
        <v>64</v>
      </c>
      <c r="D21" s="28">
        <f t="shared" si="7"/>
        <v>92.236000000000018</v>
      </c>
      <c r="E21" s="29">
        <f t="shared" si="0"/>
        <v>80.180000000000007</v>
      </c>
      <c r="F21" s="24">
        <v>90</v>
      </c>
      <c r="G21" s="24">
        <v>60</v>
      </c>
      <c r="H21" s="30">
        <f t="shared" si="1"/>
        <v>75</v>
      </c>
      <c r="I21" s="24">
        <v>60</v>
      </c>
      <c r="J21" s="24">
        <v>98.9</v>
      </c>
      <c r="K21" s="24">
        <v>99.5</v>
      </c>
      <c r="L21" s="30">
        <f t="shared" si="2"/>
        <v>99.2</v>
      </c>
      <c r="M21" s="29">
        <f t="shared" si="3"/>
        <v>98.65</v>
      </c>
      <c r="N21" s="24">
        <v>100</v>
      </c>
      <c r="O21" s="24">
        <v>97.3</v>
      </c>
      <c r="P21" s="29">
        <f t="shared" si="4"/>
        <v>88.47</v>
      </c>
      <c r="Q21" s="24">
        <v>80</v>
      </c>
      <c r="R21" s="24">
        <v>90</v>
      </c>
      <c r="S21" s="24">
        <v>94.9</v>
      </c>
      <c r="T21" s="29">
        <f t="shared" si="5"/>
        <v>97.16</v>
      </c>
      <c r="U21" s="24">
        <v>97.3</v>
      </c>
      <c r="V21" s="24">
        <v>96.1</v>
      </c>
      <c r="W21" s="24">
        <v>99</v>
      </c>
      <c r="X21" s="29">
        <f t="shared" si="6"/>
        <v>96.72</v>
      </c>
      <c r="Y21" s="24">
        <v>96.7</v>
      </c>
      <c r="Z21" s="24">
        <v>95.3</v>
      </c>
      <c r="AA21" s="24">
        <v>97.3</v>
      </c>
    </row>
    <row r="22" spans="1:27" s="23" customFormat="1" ht="34.5" customHeight="1" x14ac:dyDescent="0.25">
      <c r="A22" s="25">
        <v>10</v>
      </c>
      <c r="B22" s="26" t="s">
        <v>61</v>
      </c>
      <c r="C22" s="27" t="s">
        <v>65</v>
      </c>
      <c r="D22" s="28">
        <f t="shared" si="7"/>
        <v>99.525999999999996</v>
      </c>
      <c r="E22" s="29">
        <f t="shared" si="0"/>
        <v>99.960000000000008</v>
      </c>
      <c r="F22" s="24">
        <v>100</v>
      </c>
      <c r="G22" s="24">
        <v>100</v>
      </c>
      <c r="H22" s="30">
        <f t="shared" si="1"/>
        <v>100</v>
      </c>
      <c r="I22" s="24">
        <v>100</v>
      </c>
      <c r="J22" s="24">
        <v>100</v>
      </c>
      <c r="K22" s="24">
        <v>99.8</v>
      </c>
      <c r="L22" s="30">
        <f t="shared" si="2"/>
        <v>99.9</v>
      </c>
      <c r="M22" s="29">
        <f t="shared" si="3"/>
        <v>99.8</v>
      </c>
      <c r="N22" s="24">
        <v>100</v>
      </c>
      <c r="O22" s="24">
        <v>99.6</v>
      </c>
      <c r="P22" s="29">
        <f t="shared" si="4"/>
        <v>99.19</v>
      </c>
      <c r="Q22" s="24">
        <v>100</v>
      </c>
      <c r="R22" s="24">
        <v>100</v>
      </c>
      <c r="S22" s="24">
        <v>97.3</v>
      </c>
      <c r="T22" s="29">
        <f t="shared" si="5"/>
        <v>99.480000000000018</v>
      </c>
      <c r="U22" s="24">
        <v>99.2</v>
      </c>
      <c r="V22" s="24">
        <v>99.6</v>
      </c>
      <c r="W22" s="24">
        <v>99.8</v>
      </c>
      <c r="X22" s="29">
        <f t="shared" si="6"/>
        <v>99.2</v>
      </c>
      <c r="Y22" s="24">
        <v>99.2</v>
      </c>
      <c r="Z22" s="24">
        <v>99.2</v>
      </c>
      <c r="AA22" s="24">
        <v>99.2</v>
      </c>
    </row>
    <row r="23" spans="1:27" s="66" customFormat="1" ht="34.5" customHeight="1" x14ac:dyDescent="0.25">
      <c r="A23" s="59">
        <v>11</v>
      </c>
      <c r="B23" s="60" t="s">
        <v>61</v>
      </c>
      <c r="C23" s="61" t="s">
        <v>66</v>
      </c>
      <c r="D23" s="62">
        <f t="shared" si="7"/>
        <v>79.688000000000017</v>
      </c>
      <c r="E23" s="63">
        <f t="shared" si="0"/>
        <v>75.460000000000008</v>
      </c>
      <c r="F23" s="64">
        <v>80</v>
      </c>
      <c r="G23" s="64">
        <v>40</v>
      </c>
      <c r="H23" s="65">
        <f t="shared" si="1"/>
        <v>60</v>
      </c>
      <c r="I23" s="64">
        <v>60</v>
      </c>
      <c r="J23" s="64">
        <v>98.5</v>
      </c>
      <c r="K23" s="64">
        <v>98.8</v>
      </c>
      <c r="L23" s="65">
        <f t="shared" si="2"/>
        <v>98.65</v>
      </c>
      <c r="M23" s="63">
        <f t="shared" si="3"/>
        <v>97.65</v>
      </c>
      <c r="N23" s="64">
        <v>100</v>
      </c>
      <c r="O23" s="64">
        <v>95.3</v>
      </c>
      <c r="P23" s="63">
        <f t="shared" si="4"/>
        <v>32.79</v>
      </c>
      <c r="Q23" s="64">
        <v>20</v>
      </c>
      <c r="R23" s="64">
        <v>0</v>
      </c>
      <c r="S23" s="64">
        <v>89.3</v>
      </c>
      <c r="T23" s="63">
        <f t="shared" si="5"/>
        <v>97.56</v>
      </c>
      <c r="U23" s="64">
        <v>96.5</v>
      </c>
      <c r="V23" s="64">
        <v>97.5</v>
      </c>
      <c r="W23" s="64">
        <v>99.8</v>
      </c>
      <c r="X23" s="63">
        <f t="shared" si="6"/>
        <v>94.98</v>
      </c>
      <c r="Y23" s="64">
        <v>94</v>
      </c>
      <c r="Z23" s="64">
        <v>95.9</v>
      </c>
      <c r="AA23" s="64">
        <v>95.2</v>
      </c>
    </row>
    <row r="24" spans="1:27" s="23" customFormat="1" ht="34.5" customHeight="1" x14ac:dyDescent="0.25">
      <c r="A24" s="25">
        <v>12</v>
      </c>
      <c r="B24" s="26" t="s">
        <v>61</v>
      </c>
      <c r="C24" s="27" t="s">
        <v>67</v>
      </c>
      <c r="D24" s="28">
        <f t="shared" si="7"/>
        <v>94.396000000000001</v>
      </c>
      <c r="E24" s="29">
        <f t="shared" si="0"/>
        <v>98.12</v>
      </c>
      <c r="F24" s="24">
        <v>100</v>
      </c>
      <c r="G24" s="24">
        <v>90</v>
      </c>
      <c r="H24" s="30">
        <f t="shared" si="1"/>
        <v>95</v>
      </c>
      <c r="I24" s="24">
        <v>100</v>
      </c>
      <c r="J24" s="24">
        <v>99.1</v>
      </c>
      <c r="K24" s="24">
        <v>99</v>
      </c>
      <c r="L24" s="30">
        <f t="shared" si="2"/>
        <v>99.05</v>
      </c>
      <c r="M24" s="29">
        <f t="shared" si="3"/>
        <v>99.15</v>
      </c>
      <c r="N24" s="24">
        <v>100</v>
      </c>
      <c r="O24" s="24">
        <v>98.3</v>
      </c>
      <c r="P24" s="29">
        <f t="shared" si="4"/>
        <v>77.19</v>
      </c>
      <c r="Q24" s="24">
        <v>60</v>
      </c>
      <c r="R24" s="24">
        <v>90</v>
      </c>
      <c r="S24" s="24">
        <v>77.3</v>
      </c>
      <c r="T24" s="29">
        <f t="shared" si="5"/>
        <v>98.76</v>
      </c>
      <c r="U24" s="24">
        <v>98.3</v>
      </c>
      <c r="V24" s="24">
        <v>99.1</v>
      </c>
      <c r="W24" s="24">
        <v>99</v>
      </c>
      <c r="X24" s="29">
        <f t="shared" si="6"/>
        <v>98.759999999999991</v>
      </c>
      <c r="Y24" s="24">
        <v>99.1</v>
      </c>
      <c r="Z24" s="24">
        <v>97.4</v>
      </c>
      <c r="AA24" s="24">
        <v>99.1</v>
      </c>
    </row>
    <row r="25" spans="1:27" s="23" customFormat="1" ht="31.5" x14ac:dyDescent="0.25">
      <c r="A25" s="25">
        <v>13</v>
      </c>
      <c r="B25" s="26" t="s">
        <v>61</v>
      </c>
      <c r="C25" s="27" t="s">
        <v>68</v>
      </c>
      <c r="D25" s="28">
        <f t="shared" si="7"/>
        <v>97.244</v>
      </c>
      <c r="E25" s="29">
        <f t="shared" si="0"/>
        <v>98.26</v>
      </c>
      <c r="F25" s="24">
        <v>100</v>
      </c>
      <c r="G25" s="24">
        <v>90</v>
      </c>
      <c r="H25" s="30">
        <f t="shared" si="1"/>
        <v>95</v>
      </c>
      <c r="I25" s="24">
        <v>100</v>
      </c>
      <c r="J25" s="24">
        <v>98.8</v>
      </c>
      <c r="K25" s="24">
        <v>100</v>
      </c>
      <c r="L25" s="30">
        <f t="shared" si="2"/>
        <v>99.4</v>
      </c>
      <c r="M25" s="29">
        <f t="shared" si="3"/>
        <v>99.45</v>
      </c>
      <c r="N25" s="24">
        <v>100</v>
      </c>
      <c r="O25" s="24">
        <v>98.9</v>
      </c>
      <c r="P25" s="29">
        <f t="shared" si="4"/>
        <v>90</v>
      </c>
      <c r="Q25" s="24">
        <v>80</v>
      </c>
      <c r="R25" s="24">
        <v>90</v>
      </c>
      <c r="S25" s="24">
        <v>100</v>
      </c>
      <c r="T25" s="29">
        <f t="shared" si="5"/>
        <v>99.56</v>
      </c>
      <c r="U25" s="24">
        <v>100</v>
      </c>
      <c r="V25" s="24">
        <v>98.9</v>
      </c>
      <c r="W25" s="24">
        <v>100</v>
      </c>
      <c r="X25" s="29">
        <f t="shared" si="6"/>
        <v>98.95</v>
      </c>
      <c r="Y25" s="24">
        <v>97.9</v>
      </c>
      <c r="Z25" s="24">
        <v>97.9</v>
      </c>
      <c r="AA25" s="24">
        <v>100</v>
      </c>
    </row>
    <row r="26" spans="1:27" s="23" customFormat="1" ht="31.5" x14ac:dyDescent="0.25">
      <c r="A26" s="25">
        <v>14</v>
      </c>
      <c r="B26" s="26" t="s">
        <v>61</v>
      </c>
      <c r="C26" s="27" t="s">
        <v>69</v>
      </c>
      <c r="D26" s="28">
        <f t="shared" si="7"/>
        <v>93.83</v>
      </c>
      <c r="E26" s="29">
        <f t="shared" si="0"/>
        <v>97.740000000000009</v>
      </c>
      <c r="F26" s="24">
        <v>100</v>
      </c>
      <c r="G26" s="24">
        <v>90</v>
      </c>
      <c r="H26" s="30">
        <f t="shared" si="1"/>
        <v>95</v>
      </c>
      <c r="I26" s="24">
        <v>100</v>
      </c>
      <c r="J26" s="24">
        <v>98.9</v>
      </c>
      <c r="K26" s="24">
        <v>97.3</v>
      </c>
      <c r="L26" s="30">
        <f t="shared" si="2"/>
        <v>98.1</v>
      </c>
      <c r="M26" s="29">
        <f t="shared" si="3"/>
        <v>95.05</v>
      </c>
      <c r="N26" s="24">
        <v>100</v>
      </c>
      <c r="O26" s="24">
        <v>90.1</v>
      </c>
      <c r="P26" s="29">
        <f t="shared" si="4"/>
        <v>84</v>
      </c>
      <c r="Q26" s="24">
        <v>60</v>
      </c>
      <c r="R26" s="24">
        <v>90</v>
      </c>
      <c r="S26" s="24">
        <v>100</v>
      </c>
      <c r="T26" s="29">
        <f t="shared" si="5"/>
        <v>98.84</v>
      </c>
      <c r="U26" s="24">
        <v>99.1</v>
      </c>
      <c r="V26" s="24">
        <v>99.1</v>
      </c>
      <c r="W26" s="24">
        <v>97.8</v>
      </c>
      <c r="X26" s="29">
        <f t="shared" si="6"/>
        <v>93.52000000000001</v>
      </c>
      <c r="Y26" s="24">
        <v>97.3</v>
      </c>
      <c r="Z26" s="24">
        <v>91.9</v>
      </c>
      <c r="AA26" s="24">
        <v>91.9</v>
      </c>
    </row>
    <row r="27" spans="1:27" s="23" customFormat="1" ht="30.75" customHeight="1" x14ac:dyDescent="0.25">
      <c r="A27" s="25">
        <v>15</v>
      </c>
      <c r="B27" s="26" t="s">
        <v>34</v>
      </c>
      <c r="C27" s="27" t="s">
        <v>70</v>
      </c>
      <c r="D27" s="28">
        <f t="shared" si="7"/>
        <v>98.292000000000002</v>
      </c>
      <c r="E27" s="29">
        <f t="shared" si="0"/>
        <v>95.18</v>
      </c>
      <c r="F27" s="24">
        <v>100</v>
      </c>
      <c r="G27" s="24">
        <v>70</v>
      </c>
      <c r="H27" s="30">
        <f t="shared" si="1"/>
        <v>85</v>
      </c>
      <c r="I27" s="24">
        <v>100</v>
      </c>
      <c r="J27" s="24">
        <v>99.6</v>
      </c>
      <c r="K27" s="24">
        <v>98.8</v>
      </c>
      <c r="L27" s="30">
        <f t="shared" si="2"/>
        <v>99.199999999999989</v>
      </c>
      <c r="M27" s="29">
        <f t="shared" si="3"/>
        <v>99.4</v>
      </c>
      <c r="N27" s="24">
        <v>100</v>
      </c>
      <c r="O27" s="24">
        <v>98.8</v>
      </c>
      <c r="P27" s="29">
        <f t="shared" si="4"/>
        <v>99.16</v>
      </c>
      <c r="Q27" s="24">
        <v>100</v>
      </c>
      <c r="R27" s="24">
        <v>100</v>
      </c>
      <c r="S27" s="24">
        <v>97.2</v>
      </c>
      <c r="T27" s="29">
        <f t="shared" si="5"/>
        <v>98.88</v>
      </c>
      <c r="U27" s="24">
        <v>98.5</v>
      </c>
      <c r="V27" s="24">
        <v>99</v>
      </c>
      <c r="W27" s="24">
        <v>99.4</v>
      </c>
      <c r="X27" s="29">
        <f t="shared" si="6"/>
        <v>98.84</v>
      </c>
      <c r="Y27" s="24">
        <v>98.8</v>
      </c>
      <c r="Z27" s="24">
        <v>99</v>
      </c>
      <c r="AA27" s="24">
        <v>98.8</v>
      </c>
    </row>
    <row r="28" spans="1:27" s="23" customFormat="1" ht="31.5" x14ac:dyDescent="0.25">
      <c r="A28" s="25">
        <v>16</v>
      </c>
      <c r="B28" s="26" t="s">
        <v>34</v>
      </c>
      <c r="C28" s="27" t="s">
        <v>71</v>
      </c>
      <c r="D28" s="28">
        <f t="shared" si="7"/>
        <v>98.56</v>
      </c>
      <c r="E28" s="29">
        <f t="shared" si="0"/>
        <v>96.7</v>
      </c>
      <c r="F28" s="24">
        <v>100</v>
      </c>
      <c r="G28" s="24">
        <v>80</v>
      </c>
      <c r="H28" s="30">
        <f t="shared" si="1"/>
        <v>90</v>
      </c>
      <c r="I28" s="24">
        <v>100</v>
      </c>
      <c r="J28" s="24">
        <v>99.3</v>
      </c>
      <c r="K28" s="24">
        <v>99.2</v>
      </c>
      <c r="L28" s="30">
        <f t="shared" si="2"/>
        <v>99.25</v>
      </c>
      <c r="M28" s="29">
        <f t="shared" si="3"/>
        <v>98.3</v>
      </c>
      <c r="N28" s="24">
        <v>100</v>
      </c>
      <c r="O28" s="24">
        <v>96.6</v>
      </c>
      <c r="P28" s="29">
        <f t="shared" si="4"/>
        <v>99.49</v>
      </c>
      <c r="Q28" s="24">
        <v>100</v>
      </c>
      <c r="R28" s="24">
        <v>100</v>
      </c>
      <c r="S28" s="24">
        <v>98.3</v>
      </c>
      <c r="T28" s="29">
        <f t="shared" si="5"/>
        <v>99.240000000000009</v>
      </c>
      <c r="U28" s="24">
        <v>99.2</v>
      </c>
      <c r="V28" s="24">
        <v>98.9</v>
      </c>
      <c r="W28" s="24">
        <v>100</v>
      </c>
      <c r="X28" s="29">
        <f t="shared" si="6"/>
        <v>99.070000000000007</v>
      </c>
      <c r="Y28" s="24">
        <v>98.9</v>
      </c>
      <c r="Z28" s="24">
        <v>98.5</v>
      </c>
      <c r="AA28" s="24">
        <v>99.4</v>
      </c>
    </row>
    <row r="29" spans="1:27" s="23" customFormat="1" ht="31.5" x14ac:dyDescent="0.25">
      <c r="A29" s="25">
        <v>17</v>
      </c>
      <c r="B29" s="26" t="s">
        <v>35</v>
      </c>
      <c r="C29" s="27" t="s">
        <v>72</v>
      </c>
      <c r="D29" s="28">
        <f t="shared" si="7"/>
        <v>99.396000000000001</v>
      </c>
      <c r="E29" s="29">
        <f t="shared" si="0"/>
        <v>98.460000000000008</v>
      </c>
      <c r="F29" s="24">
        <v>100</v>
      </c>
      <c r="G29" s="24">
        <v>90</v>
      </c>
      <c r="H29" s="30">
        <f t="shared" si="1"/>
        <v>95</v>
      </c>
      <c r="I29" s="24">
        <v>100</v>
      </c>
      <c r="J29" s="24">
        <v>100</v>
      </c>
      <c r="K29" s="24">
        <v>99.8</v>
      </c>
      <c r="L29" s="30">
        <f t="shared" si="2"/>
        <v>99.9</v>
      </c>
      <c r="M29" s="29">
        <f t="shared" si="3"/>
        <v>99.7</v>
      </c>
      <c r="N29" s="24">
        <v>100</v>
      </c>
      <c r="O29" s="24">
        <v>99.4</v>
      </c>
      <c r="P29" s="29">
        <f t="shared" si="4"/>
        <v>99.58</v>
      </c>
      <c r="Q29" s="24">
        <v>100</v>
      </c>
      <c r="R29" s="24">
        <v>100</v>
      </c>
      <c r="S29" s="24">
        <v>98.6</v>
      </c>
      <c r="T29" s="29">
        <f t="shared" si="5"/>
        <v>99.72</v>
      </c>
      <c r="U29" s="24">
        <v>99.8</v>
      </c>
      <c r="V29" s="24">
        <v>99.6</v>
      </c>
      <c r="W29" s="24">
        <v>99.8</v>
      </c>
      <c r="X29" s="29">
        <f t="shared" si="6"/>
        <v>99.52</v>
      </c>
      <c r="Y29" s="24">
        <v>99.2</v>
      </c>
      <c r="Z29" s="24">
        <v>99.8</v>
      </c>
      <c r="AA29" s="24">
        <v>99.6</v>
      </c>
    </row>
    <row r="30" spans="1:27" s="23" customFormat="1" ht="31.5" x14ac:dyDescent="0.25">
      <c r="A30" s="25">
        <v>18</v>
      </c>
      <c r="B30" s="26" t="s">
        <v>36</v>
      </c>
      <c r="C30" s="27" t="s">
        <v>73</v>
      </c>
      <c r="D30" s="28">
        <f t="shared" si="7"/>
        <v>98.60799999999999</v>
      </c>
      <c r="E30" s="29">
        <f t="shared" si="0"/>
        <v>97.9</v>
      </c>
      <c r="F30" s="24">
        <v>100</v>
      </c>
      <c r="G30" s="24">
        <v>90</v>
      </c>
      <c r="H30" s="30">
        <f t="shared" si="1"/>
        <v>95</v>
      </c>
      <c r="I30" s="24">
        <v>100</v>
      </c>
      <c r="J30" s="24">
        <v>98.7</v>
      </c>
      <c r="K30" s="24">
        <v>98.3</v>
      </c>
      <c r="L30" s="30">
        <f t="shared" si="2"/>
        <v>98.5</v>
      </c>
      <c r="M30" s="29">
        <f t="shared" si="3"/>
        <v>97.75</v>
      </c>
      <c r="N30" s="24">
        <v>100</v>
      </c>
      <c r="O30" s="24">
        <v>95.5</v>
      </c>
      <c r="P30" s="29">
        <f t="shared" si="4"/>
        <v>98.97999999999999</v>
      </c>
      <c r="Q30" s="24">
        <v>100</v>
      </c>
      <c r="R30" s="24">
        <v>100</v>
      </c>
      <c r="S30" s="24">
        <v>96.6</v>
      </c>
      <c r="T30" s="29">
        <f t="shared" si="5"/>
        <v>99.759999999999991</v>
      </c>
      <c r="U30" s="24">
        <v>100</v>
      </c>
      <c r="V30" s="24">
        <v>99.7</v>
      </c>
      <c r="W30" s="24">
        <v>99.4</v>
      </c>
      <c r="X30" s="29">
        <f t="shared" si="6"/>
        <v>98.65</v>
      </c>
      <c r="Y30" s="24">
        <v>97.7</v>
      </c>
      <c r="Z30" s="24">
        <v>98.7</v>
      </c>
      <c r="AA30" s="24">
        <v>99.2</v>
      </c>
    </row>
    <row r="31" spans="1:27" s="23" customFormat="1" ht="34.5" customHeight="1" x14ac:dyDescent="0.25">
      <c r="A31" s="25">
        <v>19</v>
      </c>
      <c r="B31" s="26" t="s">
        <v>36</v>
      </c>
      <c r="C31" s="27" t="s">
        <v>74</v>
      </c>
      <c r="D31" s="28">
        <f t="shared" si="7"/>
        <v>96.542000000000002</v>
      </c>
      <c r="E31" s="29">
        <f t="shared" si="0"/>
        <v>90.62</v>
      </c>
      <c r="F31" s="24">
        <v>80</v>
      </c>
      <c r="G31" s="24">
        <v>60</v>
      </c>
      <c r="H31" s="30">
        <f t="shared" si="1"/>
        <v>70</v>
      </c>
      <c r="I31" s="24">
        <v>100</v>
      </c>
      <c r="J31" s="24">
        <v>99</v>
      </c>
      <c r="K31" s="24">
        <v>99.1</v>
      </c>
      <c r="L31" s="30">
        <f t="shared" si="2"/>
        <v>99.05</v>
      </c>
      <c r="M31" s="29">
        <f t="shared" si="3"/>
        <v>99.25</v>
      </c>
      <c r="N31" s="24">
        <v>100</v>
      </c>
      <c r="O31" s="24">
        <v>98.5</v>
      </c>
      <c r="P31" s="29">
        <f t="shared" si="4"/>
        <v>94.97999999999999</v>
      </c>
      <c r="Q31" s="24">
        <v>100</v>
      </c>
      <c r="R31" s="24">
        <v>90</v>
      </c>
      <c r="S31" s="24">
        <v>96.6</v>
      </c>
      <c r="T31" s="29">
        <f t="shared" si="5"/>
        <v>99.04000000000002</v>
      </c>
      <c r="U31" s="24">
        <v>98.2</v>
      </c>
      <c r="V31" s="24">
        <v>99.5</v>
      </c>
      <c r="W31" s="24">
        <v>99.8</v>
      </c>
      <c r="X31" s="29">
        <f t="shared" si="6"/>
        <v>98.82</v>
      </c>
      <c r="Y31" s="24">
        <v>99.2</v>
      </c>
      <c r="Z31" s="24">
        <v>97.8</v>
      </c>
      <c r="AA31" s="24">
        <v>99</v>
      </c>
    </row>
    <row r="32" spans="1:27" s="23" customFormat="1" ht="36" customHeight="1" x14ac:dyDescent="0.25">
      <c r="A32" s="25">
        <v>20</v>
      </c>
      <c r="B32" s="26" t="s">
        <v>36</v>
      </c>
      <c r="C32" s="27" t="s">
        <v>75</v>
      </c>
      <c r="D32" s="28">
        <f t="shared" si="7"/>
        <v>92.551999999999992</v>
      </c>
      <c r="E32" s="29">
        <f t="shared" si="0"/>
        <v>87.82</v>
      </c>
      <c r="F32" s="24">
        <v>60</v>
      </c>
      <c r="G32" s="24">
        <v>80</v>
      </c>
      <c r="H32" s="30">
        <f t="shared" si="1"/>
        <v>70</v>
      </c>
      <c r="I32" s="24">
        <v>90</v>
      </c>
      <c r="J32" s="24">
        <v>99.1</v>
      </c>
      <c r="K32" s="24">
        <v>100</v>
      </c>
      <c r="L32" s="30">
        <f t="shared" si="2"/>
        <v>99.55</v>
      </c>
      <c r="M32" s="29">
        <f t="shared" si="3"/>
        <v>99.75</v>
      </c>
      <c r="N32" s="24">
        <v>100</v>
      </c>
      <c r="O32" s="24">
        <v>99.5</v>
      </c>
      <c r="P32" s="29">
        <f t="shared" si="4"/>
        <v>75.400000000000006</v>
      </c>
      <c r="Q32" s="24">
        <v>60</v>
      </c>
      <c r="R32" s="24">
        <v>70</v>
      </c>
      <c r="S32" s="24">
        <v>98</v>
      </c>
      <c r="T32" s="29">
        <f t="shared" si="5"/>
        <v>99.88</v>
      </c>
      <c r="U32" s="24">
        <v>99.7</v>
      </c>
      <c r="V32" s="24">
        <v>100</v>
      </c>
      <c r="W32" s="24">
        <v>100</v>
      </c>
      <c r="X32" s="29">
        <f t="shared" si="6"/>
        <v>99.91</v>
      </c>
      <c r="Y32" s="24">
        <v>99.7</v>
      </c>
      <c r="Z32" s="24">
        <v>100</v>
      </c>
      <c r="AA32" s="24">
        <v>100</v>
      </c>
    </row>
    <row r="33" spans="1:27" s="23" customFormat="1" ht="34.5" customHeight="1" x14ac:dyDescent="0.25">
      <c r="A33" s="25">
        <v>21</v>
      </c>
      <c r="B33" s="60" t="s">
        <v>36</v>
      </c>
      <c r="C33" s="61" t="s">
        <v>76</v>
      </c>
      <c r="D33" s="62">
        <f t="shared" si="7"/>
        <v>97.981999999999999</v>
      </c>
      <c r="E33" s="63">
        <f t="shared" si="0"/>
        <v>97</v>
      </c>
      <c r="F33" s="64">
        <v>90</v>
      </c>
      <c r="G33" s="64">
        <v>90</v>
      </c>
      <c r="H33" s="65">
        <f t="shared" si="1"/>
        <v>90</v>
      </c>
      <c r="I33" s="64">
        <v>100</v>
      </c>
      <c r="J33" s="64">
        <v>100</v>
      </c>
      <c r="K33" s="64">
        <v>100</v>
      </c>
      <c r="L33" s="65">
        <f t="shared" si="2"/>
        <v>100</v>
      </c>
      <c r="M33" s="63">
        <f t="shared" si="3"/>
        <v>99.7</v>
      </c>
      <c r="N33" s="64">
        <v>100</v>
      </c>
      <c r="O33" s="64">
        <v>99.4</v>
      </c>
      <c r="P33" s="63">
        <f t="shared" si="4"/>
        <v>93.429999999999993</v>
      </c>
      <c r="Q33" s="64">
        <v>80</v>
      </c>
      <c r="R33" s="64">
        <v>100</v>
      </c>
      <c r="S33" s="64">
        <v>98.1</v>
      </c>
      <c r="T33" s="63">
        <f t="shared" si="5"/>
        <v>99.88</v>
      </c>
      <c r="U33" s="64">
        <v>99.8</v>
      </c>
      <c r="V33" s="64">
        <v>100</v>
      </c>
      <c r="W33" s="64">
        <v>99.8</v>
      </c>
      <c r="X33" s="63">
        <f t="shared" si="6"/>
        <v>99.9</v>
      </c>
      <c r="Y33" s="64">
        <v>100</v>
      </c>
      <c r="Z33" s="64">
        <v>100</v>
      </c>
      <c r="AA33" s="64">
        <v>99.8</v>
      </c>
    </row>
    <row r="34" spans="1:27" s="23" customFormat="1" ht="34.5" customHeight="1" x14ac:dyDescent="0.25">
      <c r="A34" s="25">
        <v>22</v>
      </c>
      <c r="B34" s="60" t="s">
        <v>36</v>
      </c>
      <c r="C34" s="61" t="s">
        <v>77</v>
      </c>
      <c r="D34" s="62">
        <f t="shared" si="7"/>
        <v>94.575999999999993</v>
      </c>
      <c r="E34" s="63">
        <f t="shared" si="0"/>
        <v>87.92</v>
      </c>
      <c r="F34" s="64">
        <v>40</v>
      </c>
      <c r="G34" s="64">
        <v>80</v>
      </c>
      <c r="H34" s="65">
        <f t="shared" si="1"/>
        <v>60</v>
      </c>
      <c r="I34" s="64">
        <v>100</v>
      </c>
      <c r="J34" s="64">
        <v>99.6</v>
      </c>
      <c r="K34" s="64">
        <v>100</v>
      </c>
      <c r="L34" s="65">
        <f t="shared" si="2"/>
        <v>99.8</v>
      </c>
      <c r="M34" s="63">
        <f t="shared" si="3"/>
        <v>99.55</v>
      </c>
      <c r="N34" s="64">
        <v>100</v>
      </c>
      <c r="O34" s="64">
        <v>99.1</v>
      </c>
      <c r="P34" s="63">
        <f t="shared" si="4"/>
        <v>87.009999999999991</v>
      </c>
      <c r="Q34" s="64">
        <v>60</v>
      </c>
      <c r="R34" s="64">
        <v>100</v>
      </c>
      <c r="S34" s="64">
        <v>96.7</v>
      </c>
      <c r="T34" s="63">
        <f t="shared" si="5"/>
        <v>99</v>
      </c>
      <c r="U34" s="64">
        <v>98.5</v>
      </c>
      <c r="V34" s="64">
        <v>99.1</v>
      </c>
      <c r="W34" s="64">
        <v>99.8</v>
      </c>
      <c r="X34" s="63">
        <f t="shared" si="6"/>
        <v>99.4</v>
      </c>
      <c r="Y34" s="64">
        <v>99.6</v>
      </c>
      <c r="Z34" s="64">
        <v>99.1</v>
      </c>
      <c r="AA34" s="64">
        <v>99.4</v>
      </c>
    </row>
    <row r="35" spans="1:27" s="58" customFormat="1" ht="31.5" customHeight="1" x14ac:dyDescent="0.25">
      <c r="A35" s="57">
        <v>23</v>
      </c>
      <c r="B35" s="60" t="s">
        <v>36</v>
      </c>
      <c r="C35" s="61" t="s">
        <v>78</v>
      </c>
      <c r="D35" s="62">
        <f t="shared" si="7"/>
        <v>88.210000000000008</v>
      </c>
      <c r="E35" s="63">
        <f t="shared" si="0"/>
        <v>85.610000000000014</v>
      </c>
      <c r="F35" s="64">
        <v>25</v>
      </c>
      <c r="G35" s="64">
        <v>80</v>
      </c>
      <c r="H35" s="65">
        <f t="shared" si="1"/>
        <v>52.5</v>
      </c>
      <c r="I35" s="64">
        <v>100</v>
      </c>
      <c r="J35" s="64">
        <v>100</v>
      </c>
      <c r="K35" s="64">
        <v>99.3</v>
      </c>
      <c r="L35" s="65">
        <f t="shared" si="2"/>
        <v>99.65</v>
      </c>
      <c r="M35" s="63">
        <f t="shared" si="3"/>
        <v>99.8</v>
      </c>
      <c r="N35" s="64">
        <v>100</v>
      </c>
      <c r="O35" s="64">
        <v>99.6</v>
      </c>
      <c r="P35" s="63">
        <f t="shared" si="4"/>
        <v>56.95</v>
      </c>
      <c r="Q35" s="64">
        <v>0</v>
      </c>
      <c r="R35" s="64">
        <v>70</v>
      </c>
      <c r="S35" s="64">
        <v>96.5</v>
      </c>
      <c r="T35" s="63">
        <f t="shared" si="5"/>
        <v>99.600000000000009</v>
      </c>
      <c r="U35" s="64">
        <v>99.4</v>
      </c>
      <c r="V35" s="64">
        <v>99.6</v>
      </c>
      <c r="W35" s="64">
        <v>100</v>
      </c>
      <c r="X35" s="63">
        <f t="shared" si="6"/>
        <v>99.09</v>
      </c>
      <c r="Y35" s="64">
        <v>99.2</v>
      </c>
      <c r="Z35" s="64">
        <v>99.4</v>
      </c>
      <c r="AA35" s="64">
        <v>98.9</v>
      </c>
    </row>
    <row r="36" spans="1:27" s="23" customFormat="1" ht="18.600000000000001" customHeight="1" x14ac:dyDescent="0.25">
      <c r="A36" s="25">
        <v>24</v>
      </c>
      <c r="B36" s="60" t="s">
        <v>37</v>
      </c>
      <c r="C36" s="61" t="s">
        <v>79</v>
      </c>
      <c r="D36" s="62">
        <f t="shared" si="7"/>
        <v>98.637999999999991</v>
      </c>
      <c r="E36" s="63">
        <f t="shared" si="0"/>
        <v>95.22</v>
      </c>
      <c r="F36" s="64">
        <v>100</v>
      </c>
      <c r="G36" s="64">
        <v>90</v>
      </c>
      <c r="H36" s="65">
        <f t="shared" si="1"/>
        <v>95</v>
      </c>
      <c r="I36" s="64">
        <v>90</v>
      </c>
      <c r="J36" s="64">
        <v>99.6</v>
      </c>
      <c r="K36" s="64">
        <v>99</v>
      </c>
      <c r="L36" s="65">
        <f t="shared" si="2"/>
        <v>99.3</v>
      </c>
      <c r="M36" s="63">
        <f t="shared" si="3"/>
        <v>100</v>
      </c>
      <c r="N36" s="64">
        <v>100</v>
      </c>
      <c r="O36" s="64">
        <v>100</v>
      </c>
      <c r="P36" s="63">
        <f t="shared" si="4"/>
        <v>99.55</v>
      </c>
      <c r="Q36" s="64">
        <v>100</v>
      </c>
      <c r="R36" s="64">
        <v>100</v>
      </c>
      <c r="S36" s="64">
        <v>98.5</v>
      </c>
      <c r="T36" s="63">
        <f t="shared" si="5"/>
        <v>99.16</v>
      </c>
      <c r="U36" s="64">
        <v>99.1</v>
      </c>
      <c r="V36" s="64">
        <v>99.1</v>
      </c>
      <c r="W36" s="64">
        <v>99.4</v>
      </c>
      <c r="X36" s="63">
        <f t="shared" si="6"/>
        <v>99.259999999999991</v>
      </c>
      <c r="Y36" s="64">
        <v>98.8</v>
      </c>
      <c r="Z36" s="64">
        <v>99.1</v>
      </c>
      <c r="AA36" s="64">
        <v>99.6</v>
      </c>
    </row>
    <row r="37" spans="1:27" s="23" customFormat="1" ht="39.75" customHeight="1" x14ac:dyDescent="0.25">
      <c r="A37" s="25">
        <v>25</v>
      </c>
      <c r="B37" s="60" t="s">
        <v>37</v>
      </c>
      <c r="C37" s="67" t="s">
        <v>80</v>
      </c>
      <c r="D37" s="62">
        <f t="shared" si="7"/>
        <v>99.556000000000012</v>
      </c>
      <c r="E37" s="63">
        <f t="shared" si="0"/>
        <v>98.42</v>
      </c>
      <c r="F37" s="64">
        <v>100</v>
      </c>
      <c r="G37" s="64">
        <v>90</v>
      </c>
      <c r="H37" s="65">
        <f t="shared" si="1"/>
        <v>95</v>
      </c>
      <c r="I37" s="64">
        <v>100</v>
      </c>
      <c r="J37" s="64">
        <v>99.6</v>
      </c>
      <c r="K37" s="64">
        <v>100</v>
      </c>
      <c r="L37" s="65">
        <f t="shared" si="2"/>
        <v>99.8</v>
      </c>
      <c r="M37" s="63">
        <f t="shared" si="3"/>
        <v>100</v>
      </c>
      <c r="N37" s="64">
        <v>100</v>
      </c>
      <c r="O37" s="64">
        <v>100</v>
      </c>
      <c r="P37" s="63">
        <f t="shared" si="4"/>
        <v>100</v>
      </c>
      <c r="Q37" s="64">
        <v>100</v>
      </c>
      <c r="R37" s="64">
        <v>100</v>
      </c>
      <c r="S37" s="64">
        <v>100</v>
      </c>
      <c r="T37" s="63">
        <f t="shared" si="5"/>
        <v>99.800000000000011</v>
      </c>
      <c r="U37" s="68">
        <v>99.6</v>
      </c>
      <c r="V37" s="68">
        <v>100</v>
      </c>
      <c r="W37" s="68">
        <v>99.8</v>
      </c>
      <c r="X37" s="63">
        <f t="shared" si="6"/>
        <v>99.56</v>
      </c>
      <c r="Y37" s="68">
        <v>100</v>
      </c>
      <c r="Z37" s="68">
        <v>99.8</v>
      </c>
      <c r="AA37" s="68">
        <v>99.2</v>
      </c>
    </row>
    <row r="38" spans="1:27" s="23" customFormat="1" ht="35.25" customHeight="1" x14ac:dyDescent="0.25">
      <c r="A38" s="25">
        <v>26</v>
      </c>
      <c r="B38" s="60" t="s">
        <v>38</v>
      </c>
      <c r="C38" s="61" t="s">
        <v>81</v>
      </c>
      <c r="D38" s="62">
        <f t="shared" si="7"/>
        <v>98.24799999999999</v>
      </c>
      <c r="E38" s="63">
        <f t="shared" si="0"/>
        <v>93.82</v>
      </c>
      <c r="F38" s="64">
        <v>100</v>
      </c>
      <c r="G38" s="64">
        <v>60</v>
      </c>
      <c r="H38" s="65">
        <f t="shared" si="1"/>
        <v>80</v>
      </c>
      <c r="I38" s="64">
        <v>100</v>
      </c>
      <c r="J38" s="64">
        <v>99.6</v>
      </c>
      <c r="K38" s="64">
        <v>99.5</v>
      </c>
      <c r="L38" s="65">
        <f t="shared" si="2"/>
        <v>99.55</v>
      </c>
      <c r="M38" s="63">
        <f t="shared" si="3"/>
        <v>99.7</v>
      </c>
      <c r="N38" s="64">
        <v>100</v>
      </c>
      <c r="O38" s="64">
        <v>99.4</v>
      </c>
      <c r="P38" s="63">
        <f t="shared" si="4"/>
        <v>99.52</v>
      </c>
      <c r="Q38" s="64">
        <v>100</v>
      </c>
      <c r="R38" s="64">
        <v>100</v>
      </c>
      <c r="S38" s="64">
        <v>98.4</v>
      </c>
      <c r="T38" s="63">
        <f t="shared" si="5"/>
        <v>98.9</v>
      </c>
      <c r="U38" s="68">
        <v>98.8</v>
      </c>
      <c r="V38" s="68">
        <v>98.6</v>
      </c>
      <c r="W38" s="68">
        <v>99.7</v>
      </c>
      <c r="X38" s="63">
        <f t="shared" si="6"/>
        <v>99.3</v>
      </c>
      <c r="Y38" s="68">
        <v>99.4</v>
      </c>
      <c r="Z38" s="68">
        <v>98.4</v>
      </c>
      <c r="AA38" s="68">
        <v>99.6</v>
      </c>
    </row>
    <row r="39" spans="1:27" s="23" customFormat="1" ht="32.25" customHeight="1" x14ac:dyDescent="0.25">
      <c r="A39" s="25">
        <v>27</v>
      </c>
      <c r="B39" s="60" t="s">
        <v>38</v>
      </c>
      <c r="C39" s="61" t="s">
        <v>82</v>
      </c>
      <c r="D39" s="62">
        <f t="shared" si="7"/>
        <v>97.662000000000006</v>
      </c>
      <c r="E39" s="63">
        <f t="shared" si="0"/>
        <v>96.78</v>
      </c>
      <c r="F39" s="64">
        <v>100</v>
      </c>
      <c r="G39" s="64">
        <v>80</v>
      </c>
      <c r="H39" s="65">
        <f t="shared" si="1"/>
        <v>90</v>
      </c>
      <c r="I39" s="64">
        <v>100</v>
      </c>
      <c r="J39" s="64">
        <v>99.8</v>
      </c>
      <c r="K39" s="64">
        <v>99.1</v>
      </c>
      <c r="L39" s="65">
        <f t="shared" si="2"/>
        <v>99.449999999999989</v>
      </c>
      <c r="M39" s="63">
        <f t="shared" si="3"/>
        <v>99.5</v>
      </c>
      <c r="N39" s="64">
        <v>100</v>
      </c>
      <c r="O39" s="64">
        <v>99</v>
      </c>
      <c r="P39" s="63">
        <f t="shared" si="4"/>
        <v>93.19</v>
      </c>
      <c r="Q39" s="64">
        <v>80</v>
      </c>
      <c r="R39" s="64">
        <v>100</v>
      </c>
      <c r="S39" s="64">
        <v>97.3</v>
      </c>
      <c r="T39" s="63">
        <f t="shared" si="5"/>
        <v>99.800000000000011</v>
      </c>
      <c r="U39" s="64">
        <v>99.8</v>
      </c>
      <c r="V39" s="64">
        <v>99.8</v>
      </c>
      <c r="W39" s="64">
        <v>99.8</v>
      </c>
      <c r="X39" s="63">
        <f t="shared" si="6"/>
        <v>99.039999999999992</v>
      </c>
      <c r="Y39" s="64">
        <v>99</v>
      </c>
      <c r="Z39" s="64">
        <v>97.7</v>
      </c>
      <c r="AA39" s="64">
        <v>99.6</v>
      </c>
    </row>
    <row r="40" spans="1:27" s="23" customFormat="1" ht="31.15" customHeight="1" x14ac:dyDescent="0.25">
      <c r="A40" s="25">
        <v>28</v>
      </c>
      <c r="B40" s="60" t="s">
        <v>39</v>
      </c>
      <c r="C40" s="61" t="s">
        <v>83</v>
      </c>
      <c r="D40" s="62">
        <f t="shared" si="7"/>
        <v>91.842000000000013</v>
      </c>
      <c r="E40" s="63">
        <f t="shared" si="0"/>
        <v>95.34</v>
      </c>
      <c r="F40" s="64">
        <v>100</v>
      </c>
      <c r="G40" s="64">
        <v>70</v>
      </c>
      <c r="H40" s="65">
        <f t="shared" si="1"/>
        <v>85</v>
      </c>
      <c r="I40" s="64">
        <v>100</v>
      </c>
      <c r="J40" s="64">
        <v>99.4</v>
      </c>
      <c r="K40" s="64">
        <v>99.8</v>
      </c>
      <c r="L40" s="65">
        <f t="shared" si="2"/>
        <v>99.6</v>
      </c>
      <c r="M40" s="63">
        <f t="shared" si="3"/>
        <v>98.45</v>
      </c>
      <c r="N40" s="64">
        <v>100</v>
      </c>
      <c r="O40" s="64">
        <v>96.9</v>
      </c>
      <c r="P40" s="63">
        <f t="shared" si="4"/>
        <v>71.52</v>
      </c>
      <c r="Q40" s="64">
        <v>60</v>
      </c>
      <c r="R40" s="64">
        <v>60</v>
      </c>
      <c r="S40" s="64">
        <v>98.4</v>
      </c>
      <c r="T40" s="63">
        <f t="shared" si="5"/>
        <v>96.720000000000013</v>
      </c>
      <c r="U40" s="64">
        <v>95.7</v>
      </c>
      <c r="V40" s="64">
        <v>96.9</v>
      </c>
      <c r="W40" s="64">
        <v>98.4</v>
      </c>
      <c r="X40" s="63">
        <f t="shared" si="6"/>
        <v>97.18</v>
      </c>
      <c r="Y40" s="64">
        <v>96.9</v>
      </c>
      <c r="Z40" s="64">
        <v>96.3</v>
      </c>
      <c r="AA40" s="64">
        <v>97.7</v>
      </c>
    </row>
    <row r="41" spans="1:27" s="58" customFormat="1" ht="15.75" x14ac:dyDescent="0.25">
      <c r="A41" s="57">
        <v>29</v>
      </c>
      <c r="B41" s="60" t="s">
        <v>39</v>
      </c>
      <c r="C41" s="61" t="s">
        <v>84</v>
      </c>
      <c r="D41" s="62">
        <f t="shared" si="7"/>
        <v>86.225999999999999</v>
      </c>
      <c r="E41" s="63">
        <f t="shared" si="0"/>
        <v>87.7</v>
      </c>
      <c r="F41" s="64">
        <v>70</v>
      </c>
      <c r="G41" s="64">
        <v>50</v>
      </c>
      <c r="H41" s="65">
        <f t="shared" si="1"/>
        <v>60</v>
      </c>
      <c r="I41" s="64">
        <v>100</v>
      </c>
      <c r="J41" s="64">
        <v>99.1</v>
      </c>
      <c r="K41" s="64">
        <v>99.4</v>
      </c>
      <c r="L41" s="65">
        <f t="shared" si="2"/>
        <v>99.25</v>
      </c>
      <c r="M41" s="63">
        <f t="shared" si="3"/>
        <v>93.85</v>
      </c>
      <c r="N41" s="64">
        <v>90</v>
      </c>
      <c r="O41" s="64">
        <v>97.7</v>
      </c>
      <c r="P41" s="63">
        <f t="shared" si="4"/>
        <v>51.489999999999995</v>
      </c>
      <c r="Q41" s="64">
        <v>20</v>
      </c>
      <c r="R41" s="64">
        <v>40</v>
      </c>
      <c r="S41" s="64">
        <v>98.3</v>
      </c>
      <c r="T41" s="63">
        <f t="shared" si="5"/>
        <v>99.320000000000007</v>
      </c>
      <c r="U41" s="64">
        <v>99</v>
      </c>
      <c r="V41" s="64">
        <v>99.8</v>
      </c>
      <c r="W41" s="64">
        <v>99</v>
      </c>
      <c r="X41" s="63">
        <f t="shared" si="6"/>
        <v>98.77000000000001</v>
      </c>
      <c r="Y41" s="64">
        <v>98.7</v>
      </c>
      <c r="Z41" s="64">
        <v>98.8</v>
      </c>
      <c r="AA41" s="64">
        <v>98.8</v>
      </c>
    </row>
    <row r="42" spans="1:27" s="23" customFormat="1" ht="31.5" x14ac:dyDescent="0.25">
      <c r="A42" s="25">
        <v>30</v>
      </c>
      <c r="B42" s="60" t="s">
        <v>39</v>
      </c>
      <c r="C42" s="61" t="s">
        <v>85</v>
      </c>
      <c r="D42" s="62">
        <f t="shared" si="7"/>
        <v>93.551999999999992</v>
      </c>
      <c r="E42" s="63">
        <f t="shared" si="0"/>
        <v>88</v>
      </c>
      <c r="F42" s="64">
        <v>50</v>
      </c>
      <c r="G42" s="64">
        <v>70</v>
      </c>
      <c r="H42" s="65">
        <f t="shared" si="1"/>
        <v>60</v>
      </c>
      <c r="I42" s="64">
        <v>100</v>
      </c>
      <c r="J42" s="64">
        <v>100</v>
      </c>
      <c r="K42" s="64">
        <v>100</v>
      </c>
      <c r="L42" s="65">
        <f t="shared" si="2"/>
        <v>100</v>
      </c>
      <c r="M42" s="63">
        <f t="shared" si="3"/>
        <v>99.15</v>
      </c>
      <c r="N42" s="64">
        <v>100</v>
      </c>
      <c r="O42" s="64">
        <v>98.3</v>
      </c>
      <c r="P42" s="63">
        <f t="shared" si="4"/>
        <v>81.78</v>
      </c>
      <c r="Q42" s="64">
        <v>60</v>
      </c>
      <c r="R42" s="64">
        <v>90</v>
      </c>
      <c r="S42" s="64">
        <v>92.6</v>
      </c>
      <c r="T42" s="63">
        <f t="shared" si="5"/>
        <v>99.56</v>
      </c>
      <c r="U42" s="64">
        <v>98.9</v>
      </c>
      <c r="V42" s="64">
        <v>100</v>
      </c>
      <c r="W42" s="64">
        <v>100</v>
      </c>
      <c r="X42" s="63">
        <f t="shared" si="6"/>
        <v>99.27000000000001</v>
      </c>
      <c r="Y42" s="64">
        <v>99.4</v>
      </c>
      <c r="Z42" s="64">
        <v>100</v>
      </c>
      <c r="AA42" s="64">
        <v>98.9</v>
      </c>
    </row>
    <row r="43" spans="1:27" s="23" customFormat="1" ht="31.5" x14ac:dyDescent="0.25">
      <c r="A43" s="25">
        <v>31</v>
      </c>
      <c r="B43" s="60" t="s">
        <v>40</v>
      </c>
      <c r="C43" s="61" t="s">
        <v>87</v>
      </c>
      <c r="D43" s="62">
        <f t="shared" si="7"/>
        <v>99.509999999999991</v>
      </c>
      <c r="E43" s="63">
        <f t="shared" si="0"/>
        <v>98.4</v>
      </c>
      <c r="F43" s="64">
        <v>100</v>
      </c>
      <c r="G43" s="64">
        <v>90</v>
      </c>
      <c r="H43" s="65">
        <f t="shared" si="1"/>
        <v>95</v>
      </c>
      <c r="I43" s="64">
        <v>100</v>
      </c>
      <c r="J43" s="64">
        <v>99.5</v>
      </c>
      <c r="K43" s="64">
        <v>100</v>
      </c>
      <c r="L43" s="65">
        <f t="shared" si="2"/>
        <v>99.75</v>
      </c>
      <c r="M43" s="63">
        <f t="shared" si="3"/>
        <v>99.85</v>
      </c>
      <c r="N43" s="64">
        <v>100</v>
      </c>
      <c r="O43" s="64">
        <v>99.7</v>
      </c>
      <c r="P43" s="63">
        <f t="shared" si="4"/>
        <v>99.58</v>
      </c>
      <c r="Q43" s="64">
        <v>100</v>
      </c>
      <c r="R43" s="64">
        <v>100</v>
      </c>
      <c r="S43" s="64">
        <v>98.6</v>
      </c>
      <c r="T43" s="63">
        <f t="shared" si="5"/>
        <v>99.88</v>
      </c>
      <c r="U43" s="64">
        <v>100</v>
      </c>
      <c r="V43" s="64">
        <v>99.8</v>
      </c>
      <c r="W43" s="64">
        <v>99.8</v>
      </c>
      <c r="X43" s="63">
        <f t="shared" si="6"/>
        <v>99.84</v>
      </c>
      <c r="Y43" s="64">
        <v>99.8</v>
      </c>
      <c r="Z43" s="64">
        <v>100</v>
      </c>
      <c r="AA43" s="64">
        <v>99.8</v>
      </c>
    </row>
    <row r="44" spans="1:27" s="23" customFormat="1" ht="31.5" x14ac:dyDescent="0.25">
      <c r="A44" s="25">
        <v>32</v>
      </c>
      <c r="B44" s="60" t="s">
        <v>40</v>
      </c>
      <c r="C44" s="69" t="s">
        <v>86</v>
      </c>
      <c r="D44" s="62">
        <f t="shared" si="7"/>
        <v>97.207999999999998</v>
      </c>
      <c r="E44" s="63">
        <f t="shared" si="0"/>
        <v>100</v>
      </c>
      <c r="F44" s="64">
        <v>100</v>
      </c>
      <c r="G44" s="64">
        <v>100</v>
      </c>
      <c r="H44" s="65">
        <f t="shared" si="1"/>
        <v>100</v>
      </c>
      <c r="I44" s="64">
        <v>100</v>
      </c>
      <c r="J44" s="64">
        <v>100</v>
      </c>
      <c r="K44" s="64">
        <v>100</v>
      </c>
      <c r="L44" s="65">
        <f t="shared" si="2"/>
        <v>100</v>
      </c>
      <c r="M44" s="63">
        <f t="shared" si="3"/>
        <v>99.9</v>
      </c>
      <c r="N44" s="64">
        <v>100</v>
      </c>
      <c r="O44" s="64">
        <v>99.8</v>
      </c>
      <c r="P44" s="63">
        <f t="shared" si="4"/>
        <v>86.8</v>
      </c>
      <c r="Q44" s="64">
        <v>60</v>
      </c>
      <c r="R44" s="64">
        <v>100</v>
      </c>
      <c r="S44" s="64">
        <v>96</v>
      </c>
      <c r="T44" s="63">
        <f t="shared" si="5"/>
        <v>99.92</v>
      </c>
      <c r="U44" s="64">
        <v>100</v>
      </c>
      <c r="V44" s="64">
        <v>99.8</v>
      </c>
      <c r="W44" s="64">
        <v>100</v>
      </c>
      <c r="X44" s="63">
        <f t="shared" si="6"/>
        <v>99.42</v>
      </c>
      <c r="Y44" s="64">
        <v>99.8</v>
      </c>
      <c r="Z44" s="64">
        <v>98.9</v>
      </c>
      <c r="AA44" s="64">
        <v>99.4</v>
      </c>
    </row>
    <row r="45" spans="1:27" s="23" customFormat="1" ht="15.75" x14ac:dyDescent="0.25">
      <c r="A45" s="25">
        <v>33</v>
      </c>
      <c r="B45" s="60" t="s">
        <v>41</v>
      </c>
      <c r="C45" s="61" t="s">
        <v>88</v>
      </c>
      <c r="D45" s="62">
        <f t="shared" si="7"/>
        <v>97.305999999999997</v>
      </c>
      <c r="E45" s="63">
        <f t="shared" si="0"/>
        <v>94</v>
      </c>
      <c r="F45" s="64">
        <v>100</v>
      </c>
      <c r="G45" s="64">
        <v>60</v>
      </c>
      <c r="H45" s="65">
        <f t="shared" si="1"/>
        <v>80</v>
      </c>
      <c r="I45" s="64">
        <v>100</v>
      </c>
      <c r="J45" s="64">
        <v>100</v>
      </c>
      <c r="K45" s="64">
        <v>100</v>
      </c>
      <c r="L45" s="65">
        <f t="shared" si="2"/>
        <v>100</v>
      </c>
      <c r="M45" s="63">
        <f t="shared" si="3"/>
        <v>99.85</v>
      </c>
      <c r="N45" s="64">
        <v>100</v>
      </c>
      <c r="O45" s="64">
        <v>99.7</v>
      </c>
      <c r="P45" s="63">
        <f t="shared" si="4"/>
        <v>93.52</v>
      </c>
      <c r="Q45" s="64">
        <v>80</v>
      </c>
      <c r="R45" s="64">
        <v>100</v>
      </c>
      <c r="S45" s="64">
        <v>98.4</v>
      </c>
      <c r="T45" s="63">
        <f t="shared" si="5"/>
        <v>99.640000000000015</v>
      </c>
      <c r="U45" s="64">
        <v>99.5</v>
      </c>
      <c r="V45" s="64">
        <v>99.7</v>
      </c>
      <c r="W45" s="64">
        <v>99.8</v>
      </c>
      <c r="X45" s="63">
        <f t="shared" si="6"/>
        <v>99.52</v>
      </c>
      <c r="Y45" s="64">
        <v>99.7</v>
      </c>
      <c r="Z45" s="64">
        <v>99.3</v>
      </c>
      <c r="AA45" s="64">
        <v>99.5</v>
      </c>
    </row>
    <row r="46" spans="1:27" s="23" customFormat="1" ht="31.5" x14ac:dyDescent="0.25">
      <c r="A46" s="25">
        <v>34</v>
      </c>
      <c r="B46" s="26" t="s">
        <v>41</v>
      </c>
      <c r="C46" s="33" t="s">
        <v>89</v>
      </c>
      <c r="D46" s="28">
        <f t="shared" si="7"/>
        <v>97.912000000000006</v>
      </c>
      <c r="E46" s="29">
        <f t="shared" si="0"/>
        <v>96.88</v>
      </c>
      <c r="F46" s="24">
        <v>100</v>
      </c>
      <c r="G46" s="24">
        <v>80</v>
      </c>
      <c r="H46" s="30">
        <f t="shared" si="1"/>
        <v>90</v>
      </c>
      <c r="I46" s="24">
        <v>100</v>
      </c>
      <c r="J46" s="24">
        <v>99.8</v>
      </c>
      <c r="K46" s="24">
        <v>99.6</v>
      </c>
      <c r="L46" s="30">
        <f t="shared" si="2"/>
        <v>99.699999999999989</v>
      </c>
      <c r="M46" s="29">
        <f t="shared" si="3"/>
        <v>99.7</v>
      </c>
      <c r="N46" s="24">
        <v>100</v>
      </c>
      <c r="O46" s="24">
        <v>99.4</v>
      </c>
      <c r="P46" s="29">
        <f t="shared" si="4"/>
        <v>93.759999999999991</v>
      </c>
      <c r="Q46" s="24">
        <v>80</v>
      </c>
      <c r="R46" s="24">
        <v>100</v>
      </c>
      <c r="S46" s="24">
        <v>99.2</v>
      </c>
      <c r="T46" s="29">
        <f t="shared" si="5"/>
        <v>99.800000000000011</v>
      </c>
      <c r="U46" s="24">
        <v>99.8</v>
      </c>
      <c r="V46" s="24">
        <v>99.8</v>
      </c>
      <c r="W46" s="24">
        <v>99.8</v>
      </c>
      <c r="X46" s="29">
        <f t="shared" si="6"/>
        <v>99.42</v>
      </c>
      <c r="Y46" s="24">
        <v>100</v>
      </c>
      <c r="Z46" s="24">
        <v>98.6</v>
      </c>
      <c r="AA46" s="24">
        <v>99.4</v>
      </c>
    </row>
    <row r="47" spans="1:27" s="23" customFormat="1" ht="31.5" x14ac:dyDescent="0.25">
      <c r="A47" s="25">
        <v>35</v>
      </c>
      <c r="B47" s="26" t="s">
        <v>54</v>
      </c>
      <c r="C47" s="33" t="s">
        <v>90</v>
      </c>
      <c r="D47" s="28">
        <f t="shared" si="7"/>
        <v>94.992000000000004</v>
      </c>
      <c r="E47" s="29">
        <f t="shared" si="0"/>
        <v>87.16</v>
      </c>
      <c r="F47" s="24">
        <v>80</v>
      </c>
      <c r="G47" s="24">
        <v>60</v>
      </c>
      <c r="H47" s="30">
        <f t="shared" si="1"/>
        <v>70</v>
      </c>
      <c r="I47" s="24">
        <v>100</v>
      </c>
      <c r="J47" s="24">
        <v>89.4</v>
      </c>
      <c r="K47" s="24">
        <v>91.4</v>
      </c>
      <c r="L47" s="30">
        <f t="shared" si="2"/>
        <v>90.4</v>
      </c>
      <c r="M47" s="29">
        <f t="shared" si="3"/>
        <v>98.2</v>
      </c>
      <c r="N47" s="24">
        <v>100</v>
      </c>
      <c r="O47" s="24">
        <v>96.4</v>
      </c>
      <c r="P47" s="29">
        <f t="shared" si="4"/>
        <v>99.58</v>
      </c>
      <c r="Q47" s="24">
        <v>100</v>
      </c>
      <c r="R47" s="24">
        <v>100</v>
      </c>
      <c r="S47" s="24">
        <v>98.6</v>
      </c>
      <c r="T47" s="29">
        <f t="shared" si="5"/>
        <v>98.100000000000009</v>
      </c>
      <c r="U47" s="24">
        <v>96.4</v>
      </c>
      <c r="V47" s="24">
        <v>100</v>
      </c>
      <c r="W47" s="24">
        <v>97.7</v>
      </c>
      <c r="X47" s="29">
        <f t="shared" si="6"/>
        <v>91.92</v>
      </c>
      <c r="Y47" s="24">
        <v>94.5</v>
      </c>
      <c r="Z47" s="24">
        <v>89.1</v>
      </c>
      <c r="AA47" s="24">
        <v>91.5</v>
      </c>
    </row>
    <row r="48" spans="1:27" s="23" customFormat="1" ht="31.5" x14ac:dyDescent="0.25">
      <c r="A48" s="25">
        <v>36</v>
      </c>
      <c r="B48" s="26" t="s">
        <v>54</v>
      </c>
      <c r="C48" s="33" t="s">
        <v>91</v>
      </c>
      <c r="D48" s="28">
        <f t="shared" si="7"/>
        <v>96.707999999999998</v>
      </c>
      <c r="E48" s="29">
        <f t="shared" si="0"/>
        <v>96.48</v>
      </c>
      <c r="F48" s="24">
        <v>90</v>
      </c>
      <c r="G48" s="24">
        <v>90</v>
      </c>
      <c r="H48" s="30">
        <f t="shared" si="1"/>
        <v>90</v>
      </c>
      <c r="I48" s="24">
        <v>100</v>
      </c>
      <c r="J48" s="24">
        <v>98.7</v>
      </c>
      <c r="K48" s="24">
        <v>98.7</v>
      </c>
      <c r="L48" s="30">
        <f t="shared" si="2"/>
        <v>98.7</v>
      </c>
      <c r="M48" s="29">
        <f t="shared" si="3"/>
        <v>98.7</v>
      </c>
      <c r="N48" s="24">
        <v>100</v>
      </c>
      <c r="O48" s="24">
        <v>97.4</v>
      </c>
      <c r="P48" s="29">
        <f t="shared" si="4"/>
        <v>92</v>
      </c>
      <c r="Q48" s="24">
        <v>100</v>
      </c>
      <c r="R48" s="24">
        <v>80</v>
      </c>
      <c r="S48" s="24">
        <v>100</v>
      </c>
      <c r="T48" s="29">
        <f t="shared" si="5"/>
        <v>98.960000000000008</v>
      </c>
      <c r="U48" s="24">
        <v>98.7</v>
      </c>
      <c r="V48" s="24">
        <v>98.7</v>
      </c>
      <c r="W48" s="24">
        <v>100</v>
      </c>
      <c r="X48" s="29">
        <f t="shared" si="6"/>
        <v>97.4</v>
      </c>
      <c r="Y48" s="24">
        <v>97.4</v>
      </c>
      <c r="Z48" s="24">
        <v>97.4</v>
      </c>
      <c r="AA48" s="24">
        <v>97.4</v>
      </c>
    </row>
    <row r="49" spans="1:27" s="23" customFormat="1" ht="31.5" x14ac:dyDescent="0.25">
      <c r="A49" s="25">
        <v>37</v>
      </c>
      <c r="B49" s="26" t="s">
        <v>54</v>
      </c>
      <c r="C49" s="33" t="s">
        <v>92</v>
      </c>
      <c r="D49" s="28">
        <f t="shared" si="7"/>
        <v>99.084000000000003</v>
      </c>
      <c r="E49" s="29">
        <f t="shared" si="0"/>
        <v>96.62</v>
      </c>
      <c r="F49" s="24">
        <v>100</v>
      </c>
      <c r="G49" s="24">
        <v>80</v>
      </c>
      <c r="H49" s="30">
        <f t="shared" si="1"/>
        <v>90</v>
      </c>
      <c r="I49" s="24">
        <v>100</v>
      </c>
      <c r="J49" s="24">
        <v>98.7</v>
      </c>
      <c r="K49" s="24">
        <v>99.4</v>
      </c>
      <c r="L49" s="30">
        <f t="shared" si="2"/>
        <v>99.050000000000011</v>
      </c>
      <c r="M49" s="29">
        <f t="shared" si="3"/>
        <v>100</v>
      </c>
      <c r="N49" s="24">
        <v>100</v>
      </c>
      <c r="O49" s="24">
        <v>100</v>
      </c>
      <c r="P49" s="29">
        <f t="shared" si="4"/>
        <v>99.22</v>
      </c>
      <c r="Q49" s="24">
        <v>100</v>
      </c>
      <c r="R49" s="24">
        <v>100</v>
      </c>
      <c r="S49" s="24">
        <v>97.4</v>
      </c>
      <c r="T49" s="29">
        <f t="shared" si="5"/>
        <v>99.76</v>
      </c>
      <c r="U49" s="24">
        <v>99.6</v>
      </c>
      <c r="V49" s="24">
        <v>99.8</v>
      </c>
      <c r="W49" s="24">
        <v>100</v>
      </c>
      <c r="X49" s="29">
        <f t="shared" si="6"/>
        <v>99.82</v>
      </c>
      <c r="Y49" s="24">
        <v>99.4</v>
      </c>
      <c r="Z49" s="24">
        <v>100</v>
      </c>
      <c r="AA49" s="24">
        <v>100</v>
      </c>
    </row>
    <row r="50" spans="1:27" s="23" customFormat="1" ht="35.25" customHeight="1" x14ac:dyDescent="0.25">
      <c r="A50" s="25">
        <v>38</v>
      </c>
      <c r="B50" s="26" t="s">
        <v>42</v>
      </c>
      <c r="C50" s="33" t="s">
        <v>93</v>
      </c>
      <c r="D50" s="28">
        <f t="shared" si="7"/>
        <v>97.488000000000014</v>
      </c>
      <c r="E50" s="29">
        <f t="shared" si="0"/>
        <v>93.460000000000008</v>
      </c>
      <c r="F50" s="24">
        <v>100</v>
      </c>
      <c r="G50" s="24">
        <v>60</v>
      </c>
      <c r="H50" s="30">
        <f t="shared" si="1"/>
        <v>80</v>
      </c>
      <c r="I50" s="24">
        <v>100</v>
      </c>
      <c r="J50" s="24">
        <v>98.5</v>
      </c>
      <c r="K50" s="24">
        <v>98.8</v>
      </c>
      <c r="L50" s="30">
        <f t="shared" si="2"/>
        <v>98.65</v>
      </c>
      <c r="M50" s="29">
        <f t="shared" si="3"/>
        <v>99</v>
      </c>
      <c r="N50" s="24">
        <v>100</v>
      </c>
      <c r="O50" s="24">
        <v>98</v>
      </c>
      <c r="P50" s="29">
        <f t="shared" si="4"/>
        <v>99.1</v>
      </c>
      <c r="Q50" s="24">
        <v>100</v>
      </c>
      <c r="R50" s="24">
        <v>100</v>
      </c>
      <c r="S50" s="24">
        <v>97</v>
      </c>
      <c r="T50" s="29">
        <f t="shared" si="5"/>
        <v>98.419999999999987</v>
      </c>
      <c r="U50" s="24">
        <v>98.3</v>
      </c>
      <c r="V50" s="24">
        <v>98.2</v>
      </c>
      <c r="W50" s="24">
        <v>99.1</v>
      </c>
      <c r="X50" s="29">
        <f t="shared" si="6"/>
        <v>97.460000000000008</v>
      </c>
      <c r="Y50" s="24">
        <v>97.2</v>
      </c>
      <c r="Z50" s="24">
        <v>97</v>
      </c>
      <c r="AA50" s="24">
        <v>97.8</v>
      </c>
    </row>
    <row r="51" spans="1:27" s="23" customFormat="1" ht="31.5" x14ac:dyDescent="0.25">
      <c r="A51" s="25">
        <v>39</v>
      </c>
      <c r="B51" s="26" t="s">
        <v>42</v>
      </c>
      <c r="C51" s="33" t="s">
        <v>94</v>
      </c>
      <c r="D51" s="28">
        <f t="shared" si="7"/>
        <v>97.560000000000016</v>
      </c>
      <c r="E51" s="29">
        <f t="shared" si="0"/>
        <v>89.42</v>
      </c>
      <c r="F51" s="24">
        <v>70</v>
      </c>
      <c r="G51" s="24">
        <v>60</v>
      </c>
      <c r="H51" s="30">
        <f t="shared" si="1"/>
        <v>65</v>
      </c>
      <c r="I51" s="24">
        <v>100</v>
      </c>
      <c r="J51" s="24">
        <v>99.8</v>
      </c>
      <c r="K51" s="24">
        <v>99.8</v>
      </c>
      <c r="L51" s="30">
        <f t="shared" si="2"/>
        <v>99.8</v>
      </c>
      <c r="M51" s="29">
        <f t="shared" si="3"/>
        <v>99.75</v>
      </c>
      <c r="N51" s="24">
        <v>100</v>
      </c>
      <c r="O51" s="24">
        <v>99.5</v>
      </c>
      <c r="P51" s="29">
        <f t="shared" si="4"/>
        <v>99.55</v>
      </c>
      <c r="Q51" s="24">
        <v>100</v>
      </c>
      <c r="R51" s="24">
        <v>100</v>
      </c>
      <c r="S51" s="24">
        <v>98.5</v>
      </c>
      <c r="T51" s="29">
        <f t="shared" si="5"/>
        <v>99.480000000000018</v>
      </c>
      <c r="U51" s="24">
        <v>99.5</v>
      </c>
      <c r="V51" s="24">
        <v>99.3</v>
      </c>
      <c r="W51" s="24">
        <v>99.8</v>
      </c>
      <c r="X51" s="29">
        <f t="shared" si="6"/>
        <v>99.6</v>
      </c>
      <c r="Y51" s="24">
        <v>99.5</v>
      </c>
      <c r="Z51" s="24">
        <v>99.5</v>
      </c>
      <c r="AA51" s="24">
        <v>99.7</v>
      </c>
    </row>
    <row r="52" spans="1:27" s="23" customFormat="1" ht="33.6" customHeight="1" x14ac:dyDescent="0.25">
      <c r="A52" s="25">
        <v>40</v>
      </c>
      <c r="B52" s="26" t="s">
        <v>43</v>
      </c>
      <c r="C52" s="33" t="s">
        <v>95</v>
      </c>
      <c r="D52" s="28">
        <f t="shared" si="7"/>
        <v>95.936000000000007</v>
      </c>
      <c r="E52" s="29">
        <f t="shared" si="0"/>
        <v>90.740000000000009</v>
      </c>
      <c r="F52" s="24">
        <v>90</v>
      </c>
      <c r="G52" s="24">
        <v>50</v>
      </c>
      <c r="H52" s="30">
        <f t="shared" si="1"/>
        <v>70</v>
      </c>
      <c r="I52" s="24">
        <v>100</v>
      </c>
      <c r="J52" s="24">
        <v>99.4</v>
      </c>
      <c r="K52" s="24">
        <v>99.3</v>
      </c>
      <c r="L52" s="30">
        <f t="shared" si="2"/>
        <v>99.35</v>
      </c>
      <c r="M52" s="29">
        <f t="shared" si="3"/>
        <v>99.15</v>
      </c>
      <c r="N52" s="24">
        <v>100</v>
      </c>
      <c r="O52" s="24">
        <v>98.3</v>
      </c>
      <c r="P52" s="29">
        <f t="shared" si="4"/>
        <v>91.58</v>
      </c>
      <c r="Q52" s="24">
        <v>100</v>
      </c>
      <c r="R52" s="24">
        <v>80</v>
      </c>
      <c r="S52" s="24">
        <v>98.6</v>
      </c>
      <c r="T52" s="29">
        <f t="shared" si="5"/>
        <v>99.360000000000014</v>
      </c>
      <c r="U52" s="24">
        <v>99.4</v>
      </c>
      <c r="V52" s="24">
        <v>99.1</v>
      </c>
      <c r="W52" s="24">
        <v>99.8</v>
      </c>
      <c r="X52" s="29">
        <f t="shared" si="6"/>
        <v>98.85</v>
      </c>
      <c r="Y52" s="24">
        <v>98.9</v>
      </c>
      <c r="Z52" s="24">
        <v>97.9</v>
      </c>
      <c r="AA52" s="24">
        <v>99.2</v>
      </c>
    </row>
    <row r="53" spans="1:27" s="23" customFormat="1" ht="31.5" x14ac:dyDescent="0.25">
      <c r="A53" s="25">
        <v>41</v>
      </c>
      <c r="B53" s="26" t="s">
        <v>43</v>
      </c>
      <c r="C53" s="27" t="s">
        <v>96</v>
      </c>
      <c r="D53" s="28">
        <f t="shared" si="7"/>
        <v>97.902000000000001</v>
      </c>
      <c r="E53" s="29">
        <f t="shared" si="0"/>
        <v>92.38</v>
      </c>
      <c r="F53" s="24">
        <v>100</v>
      </c>
      <c r="G53" s="24">
        <v>70</v>
      </c>
      <c r="H53" s="30">
        <f t="shared" si="1"/>
        <v>85</v>
      </c>
      <c r="I53" s="24">
        <v>90</v>
      </c>
      <c r="J53" s="24">
        <v>99.4</v>
      </c>
      <c r="K53" s="24">
        <v>100</v>
      </c>
      <c r="L53" s="30">
        <f t="shared" si="2"/>
        <v>99.7</v>
      </c>
      <c r="M53" s="29">
        <f t="shared" si="3"/>
        <v>99.15</v>
      </c>
      <c r="N53" s="24">
        <v>100</v>
      </c>
      <c r="O53" s="24">
        <v>98.3</v>
      </c>
      <c r="P53" s="29">
        <f t="shared" si="4"/>
        <v>98.53</v>
      </c>
      <c r="Q53" s="24">
        <v>100</v>
      </c>
      <c r="R53" s="24">
        <v>100</v>
      </c>
      <c r="S53" s="24">
        <v>95.1</v>
      </c>
      <c r="T53" s="29">
        <f t="shared" si="5"/>
        <v>100</v>
      </c>
      <c r="U53" s="24">
        <v>100</v>
      </c>
      <c r="V53" s="24">
        <v>100</v>
      </c>
      <c r="W53" s="24">
        <v>100</v>
      </c>
      <c r="X53" s="29">
        <f t="shared" si="6"/>
        <v>99.45</v>
      </c>
      <c r="Y53" s="24">
        <v>98.9</v>
      </c>
      <c r="Z53" s="24">
        <v>98.9</v>
      </c>
      <c r="AA53" s="24">
        <v>100</v>
      </c>
    </row>
    <row r="54" spans="1:27" s="23" customFormat="1" ht="31.5" x14ac:dyDescent="0.25">
      <c r="A54" s="25">
        <v>42</v>
      </c>
      <c r="B54" s="26" t="s">
        <v>44</v>
      </c>
      <c r="C54" s="31" t="s">
        <v>106</v>
      </c>
      <c r="D54" s="28">
        <f t="shared" si="7"/>
        <v>98.28</v>
      </c>
      <c r="E54" s="29">
        <f t="shared" si="0"/>
        <v>96.58</v>
      </c>
      <c r="F54" s="24">
        <v>100</v>
      </c>
      <c r="G54" s="24">
        <v>80</v>
      </c>
      <c r="H54" s="30">
        <f t="shared" si="1"/>
        <v>90</v>
      </c>
      <c r="I54" s="24">
        <v>100</v>
      </c>
      <c r="J54" s="24">
        <v>98.6</v>
      </c>
      <c r="K54" s="24">
        <v>99.3</v>
      </c>
      <c r="L54" s="30">
        <f t="shared" si="2"/>
        <v>98.949999999999989</v>
      </c>
      <c r="M54" s="29">
        <f t="shared" si="3"/>
        <v>97.85</v>
      </c>
      <c r="N54" s="24">
        <v>100</v>
      </c>
      <c r="O54" s="24">
        <v>95.7</v>
      </c>
      <c r="P54" s="29">
        <f t="shared" si="4"/>
        <v>99.7</v>
      </c>
      <c r="Q54" s="24">
        <v>100</v>
      </c>
      <c r="R54" s="24">
        <v>100</v>
      </c>
      <c r="S54" s="24">
        <v>99</v>
      </c>
      <c r="T54" s="29">
        <f t="shared" si="5"/>
        <v>99.080000000000013</v>
      </c>
      <c r="U54" s="24">
        <v>98.8</v>
      </c>
      <c r="V54" s="24">
        <v>99</v>
      </c>
      <c r="W54" s="24">
        <v>99.8</v>
      </c>
      <c r="X54" s="29">
        <f t="shared" si="6"/>
        <v>98.19</v>
      </c>
      <c r="Y54" s="24">
        <v>98</v>
      </c>
      <c r="Z54" s="24">
        <v>97.7</v>
      </c>
      <c r="AA54" s="24">
        <v>98.5</v>
      </c>
    </row>
    <row r="55" spans="1:27" s="23" customFormat="1" ht="31.5" x14ac:dyDescent="0.25">
      <c r="A55" s="25">
        <v>43</v>
      </c>
      <c r="B55" s="26" t="s">
        <v>44</v>
      </c>
      <c r="C55" s="31" t="s">
        <v>107</v>
      </c>
      <c r="D55" s="28">
        <f t="shared" si="7"/>
        <v>99.486000000000004</v>
      </c>
      <c r="E55" s="29">
        <f t="shared" si="0"/>
        <v>99.84</v>
      </c>
      <c r="F55" s="24">
        <v>100</v>
      </c>
      <c r="G55" s="24">
        <v>100</v>
      </c>
      <c r="H55" s="30">
        <f>(F55+G55)/2</f>
        <v>100</v>
      </c>
      <c r="I55" s="24">
        <v>100</v>
      </c>
      <c r="J55" s="24">
        <v>99.6</v>
      </c>
      <c r="K55" s="24">
        <v>99.6</v>
      </c>
      <c r="L55" s="30">
        <f t="shared" si="2"/>
        <v>99.6</v>
      </c>
      <c r="M55" s="29">
        <f t="shared" si="3"/>
        <v>99.75</v>
      </c>
      <c r="N55" s="24">
        <v>100</v>
      </c>
      <c r="O55" s="24">
        <v>99.5</v>
      </c>
      <c r="P55" s="29">
        <f t="shared" si="4"/>
        <v>99.1</v>
      </c>
      <c r="Q55" s="24">
        <v>100</v>
      </c>
      <c r="R55" s="24">
        <v>100</v>
      </c>
      <c r="S55" s="24">
        <v>97</v>
      </c>
      <c r="T55" s="29">
        <f t="shared" si="5"/>
        <v>99.600000000000009</v>
      </c>
      <c r="U55" s="24">
        <v>99.5</v>
      </c>
      <c r="V55" s="24">
        <v>99.7</v>
      </c>
      <c r="W55" s="24">
        <v>99.6</v>
      </c>
      <c r="X55" s="29">
        <f t="shared" si="6"/>
        <v>99.14</v>
      </c>
      <c r="Y55" s="24">
        <v>99.3</v>
      </c>
      <c r="Z55" s="24">
        <v>98.5</v>
      </c>
      <c r="AA55" s="24">
        <v>99.3</v>
      </c>
    </row>
    <row r="56" spans="1:27" s="23" customFormat="1" ht="31.5" x14ac:dyDescent="0.25">
      <c r="A56" s="25">
        <v>44</v>
      </c>
      <c r="B56" s="26" t="s">
        <v>44</v>
      </c>
      <c r="C56" s="33" t="s">
        <v>108</v>
      </c>
      <c r="D56" s="28">
        <f t="shared" si="7"/>
        <v>98.372</v>
      </c>
      <c r="E56" s="29">
        <f t="shared" si="0"/>
        <v>92.42</v>
      </c>
      <c r="F56" s="24">
        <v>100</v>
      </c>
      <c r="G56" s="24">
        <v>70</v>
      </c>
      <c r="H56" s="30">
        <f t="shared" si="1"/>
        <v>85</v>
      </c>
      <c r="I56" s="24">
        <v>90</v>
      </c>
      <c r="J56" s="24">
        <v>99.6</v>
      </c>
      <c r="K56" s="24">
        <v>100</v>
      </c>
      <c r="L56" s="30">
        <f t="shared" si="2"/>
        <v>99.8</v>
      </c>
      <c r="M56" s="29">
        <f t="shared" si="3"/>
        <v>99.8</v>
      </c>
      <c r="N56" s="24">
        <v>100</v>
      </c>
      <c r="O56" s="24">
        <v>99.6</v>
      </c>
      <c r="P56" s="29">
        <f t="shared" si="4"/>
        <v>99.759999999999991</v>
      </c>
      <c r="Q56" s="24">
        <v>100</v>
      </c>
      <c r="R56" s="24">
        <v>100</v>
      </c>
      <c r="S56" s="24">
        <v>99.2</v>
      </c>
      <c r="T56" s="29">
        <f t="shared" si="5"/>
        <v>99.92</v>
      </c>
      <c r="U56" s="24">
        <v>99.8</v>
      </c>
      <c r="V56" s="24">
        <v>100</v>
      </c>
      <c r="W56" s="24">
        <v>100</v>
      </c>
      <c r="X56" s="29">
        <f t="shared" si="6"/>
        <v>99.960000000000008</v>
      </c>
      <c r="Y56" s="24">
        <v>100</v>
      </c>
      <c r="Z56" s="24">
        <v>99.8</v>
      </c>
      <c r="AA56" s="24">
        <v>100</v>
      </c>
    </row>
    <row r="57" spans="1:27" s="23" customFormat="1" ht="31.5" x14ac:dyDescent="0.25">
      <c r="A57" s="25">
        <v>45</v>
      </c>
      <c r="B57" s="26" t="s">
        <v>44</v>
      </c>
      <c r="C57" s="33" t="s">
        <v>109</v>
      </c>
      <c r="D57" s="28">
        <f t="shared" si="7"/>
        <v>99.337999999999994</v>
      </c>
      <c r="E57" s="29">
        <f t="shared" si="0"/>
        <v>98.5</v>
      </c>
      <c r="F57" s="24">
        <v>100</v>
      </c>
      <c r="G57" s="24">
        <v>90</v>
      </c>
      <c r="H57" s="30">
        <f t="shared" si="1"/>
        <v>95</v>
      </c>
      <c r="I57" s="24">
        <v>100</v>
      </c>
      <c r="J57" s="24">
        <v>100</v>
      </c>
      <c r="K57" s="24">
        <v>100</v>
      </c>
      <c r="L57" s="30">
        <f t="shared" si="2"/>
        <v>100</v>
      </c>
      <c r="M57" s="29">
        <f t="shared" si="3"/>
        <v>99.7</v>
      </c>
      <c r="N57" s="24">
        <v>100</v>
      </c>
      <c r="O57" s="24">
        <v>99.4</v>
      </c>
      <c r="P57" s="29">
        <f t="shared" si="4"/>
        <v>100</v>
      </c>
      <c r="Q57" s="24">
        <v>100</v>
      </c>
      <c r="R57" s="24">
        <v>100</v>
      </c>
      <c r="S57" s="24">
        <v>100</v>
      </c>
      <c r="T57" s="29">
        <f t="shared" si="5"/>
        <v>100</v>
      </c>
      <c r="U57" s="24">
        <v>100</v>
      </c>
      <c r="V57" s="24">
        <v>100</v>
      </c>
      <c r="W57" s="24">
        <v>100</v>
      </c>
      <c r="X57" s="29">
        <f t="shared" si="6"/>
        <v>98.49</v>
      </c>
      <c r="Y57" s="24">
        <v>99.4</v>
      </c>
      <c r="Z57" s="24">
        <v>98.1</v>
      </c>
      <c r="AA57" s="24">
        <v>98.1</v>
      </c>
    </row>
    <row r="58" spans="1:27" s="23" customFormat="1" ht="31.5" x14ac:dyDescent="0.25">
      <c r="A58" s="25">
        <v>46</v>
      </c>
      <c r="B58" s="26" t="s">
        <v>44</v>
      </c>
      <c r="C58" s="33" t="s">
        <v>110</v>
      </c>
      <c r="D58" s="28">
        <f t="shared" si="7"/>
        <v>98.246000000000009</v>
      </c>
      <c r="E58" s="29">
        <f t="shared" si="0"/>
        <v>97.26</v>
      </c>
      <c r="F58" s="24">
        <v>100</v>
      </c>
      <c r="G58" s="24">
        <v>90</v>
      </c>
      <c r="H58" s="30">
        <f t="shared" si="1"/>
        <v>95</v>
      </c>
      <c r="I58" s="24">
        <v>100</v>
      </c>
      <c r="J58" s="24">
        <v>96.6</v>
      </c>
      <c r="K58" s="24">
        <v>97.2</v>
      </c>
      <c r="L58" s="30">
        <f t="shared" si="2"/>
        <v>96.9</v>
      </c>
      <c r="M58" s="29">
        <f t="shared" si="3"/>
        <v>98.45</v>
      </c>
      <c r="N58" s="24">
        <v>100</v>
      </c>
      <c r="O58" s="24">
        <v>96.9</v>
      </c>
      <c r="P58" s="29">
        <f t="shared" si="4"/>
        <v>100</v>
      </c>
      <c r="Q58" s="24">
        <v>100</v>
      </c>
      <c r="R58" s="24">
        <v>100</v>
      </c>
      <c r="S58" s="24">
        <v>100</v>
      </c>
      <c r="T58" s="29">
        <f t="shared" si="5"/>
        <v>97.84</v>
      </c>
      <c r="U58" s="24">
        <v>96.9</v>
      </c>
      <c r="V58" s="24">
        <v>98.1</v>
      </c>
      <c r="W58" s="24">
        <v>99.2</v>
      </c>
      <c r="X58" s="29">
        <f t="shared" si="6"/>
        <v>97.68</v>
      </c>
      <c r="Y58" s="24">
        <v>97.5</v>
      </c>
      <c r="Z58" s="24">
        <v>96.9</v>
      </c>
      <c r="AA58" s="24">
        <v>98.1</v>
      </c>
    </row>
    <row r="59" spans="1:27" s="23" customFormat="1" ht="31.5" x14ac:dyDescent="0.25">
      <c r="A59" s="25">
        <v>47</v>
      </c>
      <c r="B59" s="26" t="s">
        <v>45</v>
      </c>
      <c r="C59" s="27" t="s">
        <v>97</v>
      </c>
      <c r="D59" s="28">
        <f t="shared" si="7"/>
        <v>98.592000000000013</v>
      </c>
      <c r="E59" s="29">
        <f t="shared" si="0"/>
        <v>95.460000000000008</v>
      </c>
      <c r="F59" s="24">
        <v>100</v>
      </c>
      <c r="G59" s="24">
        <v>70</v>
      </c>
      <c r="H59" s="30">
        <f t="shared" si="1"/>
        <v>85</v>
      </c>
      <c r="I59" s="24">
        <v>100</v>
      </c>
      <c r="J59" s="24">
        <v>99.8</v>
      </c>
      <c r="K59" s="24">
        <v>100</v>
      </c>
      <c r="L59" s="30">
        <f t="shared" si="2"/>
        <v>99.9</v>
      </c>
      <c r="M59" s="29">
        <f t="shared" si="3"/>
        <v>99.4</v>
      </c>
      <c r="N59" s="24">
        <v>100</v>
      </c>
      <c r="O59" s="24">
        <v>98.8</v>
      </c>
      <c r="P59" s="29">
        <f t="shared" si="4"/>
        <v>99.91</v>
      </c>
      <c r="Q59" s="24">
        <v>100</v>
      </c>
      <c r="R59" s="24">
        <v>100</v>
      </c>
      <c r="S59" s="24">
        <v>99.7</v>
      </c>
      <c r="T59" s="29">
        <f t="shared" si="5"/>
        <v>99.480000000000018</v>
      </c>
      <c r="U59" s="24">
        <v>99.3</v>
      </c>
      <c r="V59" s="24">
        <v>99.5</v>
      </c>
      <c r="W59" s="24">
        <v>99.8</v>
      </c>
      <c r="X59" s="29">
        <f t="shared" si="6"/>
        <v>98.710000000000008</v>
      </c>
      <c r="Y59" s="24">
        <v>99</v>
      </c>
      <c r="Z59" s="24">
        <v>98.8</v>
      </c>
      <c r="AA59" s="24">
        <v>98.5</v>
      </c>
    </row>
    <row r="60" spans="1:27" s="23" customFormat="1" ht="46.5" customHeight="1" x14ac:dyDescent="0.25">
      <c r="A60" s="25">
        <v>48</v>
      </c>
      <c r="B60" s="26" t="s">
        <v>45</v>
      </c>
      <c r="C60" s="31" t="s">
        <v>98</v>
      </c>
      <c r="D60" s="28">
        <f t="shared" si="7"/>
        <v>99.506</v>
      </c>
      <c r="E60" s="29">
        <f t="shared" si="0"/>
        <v>98.5</v>
      </c>
      <c r="F60" s="24">
        <v>100</v>
      </c>
      <c r="G60" s="24">
        <v>90</v>
      </c>
      <c r="H60" s="30">
        <f t="shared" si="1"/>
        <v>95</v>
      </c>
      <c r="I60" s="24">
        <v>100</v>
      </c>
      <c r="J60" s="24">
        <v>100</v>
      </c>
      <c r="K60" s="24">
        <v>100</v>
      </c>
      <c r="L60" s="30">
        <f t="shared" si="2"/>
        <v>100</v>
      </c>
      <c r="M60" s="29">
        <f t="shared" si="3"/>
        <v>100</v>
      </c>
      <c r="N60" s="24">
        <v>100</v>
      </c>
      <c r="O60" s="24">
        <v>100</v>
      </c>
      <c r="P60" s="29">
        <f t="shared" si="4"/>
        <v>99.55</v>
      </c>
      <c r="Q60" s="24">
        <v>100</v>
      </c>
      <c r="R60" s="24">
        <v>100</v>
      </c>
      <c r="S60" s="24">
        <v>98.5</v>
      </c>
      <c r="T60" s="29">
        <f t="shared" si="5"/>
        <v>99.84</v>
      </c>
      <c r="U60" s="24">
        <v>100</v>
      </c>
      <c r="V60" s="24">
        <v>99.8</v>
      </c>
      <c r="W60" s="24">
        <v>99.6</v>
      </c>
      <c r="X60" s="29">
        <f t="shared" si="6"/>
        <v>99.64</v>
      </c>
      <c r="Y60" s="24">
        <v>100</v>
      </c>
      <c r="Z60" s="24">
        <v>99.2</v>
      </c>
      <c r="AA60" s="24">
        <v>99.6</v>
      </c>
    </row>
    <row r="61" spans="1:27" s="23" customFormat="1" ht="31.5" x14ac:dyDescent="0.25">
      <c r="A61" s="25">
        <v>49</v>
      </c>
      <c r="B61" s="26" t="s">
        <v>45</v>
      </c>
      <c r="C61" s="31" t="s">
        <v>99</v>
      </c>
      <c r="D61" s="28">
        <f t="shared" si="7"/>
        <v>99.929999999999993</v>
      </c>
      <c r="E61" s="29">
        <f t="shared" si="0"/>
        <v>99.9</v>
      </c>
      <c r="F61" s="24">
        <v>100</v>
      </c>
      <c r="G61" s="24">
        <v>100</v>
      </c>
      <c r="H61" s="30">
        <f t="shared" si="1"/>
        <v>100</v>
      </c>
      <c r="I61" s="24">
        <v>100</v>
      </c>
      <c r="J61" s="24">
        <v>100</v>
      </c>
      <c r="K61" s="24">
        <v>99.5</v>
      </c>
      <c r="L61" s="30">
        <f t="shared" si="2"/>
        <v>99.75</v>
      </c>
      <c r="M61" s="29">
        <f t="shared" si="3"/>
        <v>100</v>
      </c>
      <c r="N61" s="24">
        <v>100</v>
      </c>
      <c r="O61" s="24">
        <v>100</v>
      </c>
      <c r="P61" s="29">
        <f t="shared" si="4"/>
        <v>100</v>
      </c>
      <c r="Q61" s="24">
        <v>100</v>
      </c>
      <c r="R61" s="24">
        <v>100</v>
      </c>
      <c r="S61" s="24">
        <v>100</v>
      </c>
      <c r="T61" s="29">
        <f t="shared" si="5"/>
        <v>99.9</v>
      </c>
      <c r="U61" s="24">
        <v>100</v>
      </c>
      <c r="V61" s="24">
        <v>100</v>
      </c>
      <c r="W61" s="24">
        <v>99.5</v>
      </c>
      <c r="X61" s="29">
        <f t="shared" si="6"/>
        <v>99.85</v>
      </c>
      <c r="Y61" s="24">
        <v>99.5</v>
      </c>
      <c r="Z61" s="24">
        <v>100</v>
      </c>
      <c r="AA61" s="24">
        <v>100</v>
      </c>
    </row>
    <row r="62" spans="1:27" s="23" customFormat="1" ht="31.5" x14ac:dyDescent="0.25">
      <c r="A62" s="25">
        <v>50</v>
      </c>
      <c r="B62" s="26" t="s">
        <v>45</v>
      </c>
      <c r="C62" s="33" t="s">
        <v>100</v>
      </c>
      <c r="D62" s="28">
        <f t="shared" si="7"/>
        <v>99.111999999999995</v>
      </c>
      <c r="E62" s="29">
        <f t="shared" si="0"/>
        <v>96.76</v>
      </c>
      <c r="F62" s="24">
        <v>100</v>
      </c>
      <c r="G62" s="24">
        <v>80</v>
      </c>
      <c r="H62" s="30">
        <f t="shared" si="1"/>
        <v>90</v>
      </c>
      <c r="I62" s="24">
        <v>100</v>
      </c>
      <c r="J62" s="24">
        <v>99.4</v>
      </c>
      <c r="K62" s="24">
        <v>99.4</v>
      </c>
      <c r="L62" s="30">
        <f t="shared" si="2"/>
        <v>99.4</v>
      </c>
      <c r="M62" s="29">
        <f t="shared" si="3"/>
        <v>100</v>
      </c>
      <c r="N62" s="24">
        <v>100</v>
      </c>
      <c r="O62" s="24">
        <v>100</v>
      </c>
      <c r="P62" s="29">
        <f t="shared" si="4"/>
        <v>99.64</v>
      </c>
      <c r="Q62" s="24">
        <v>100</v>
      </c>
      <c r="R62" s="24">
        <v>100</v>
      </c>
      <c r="S62" s="24">
        <v>98.8</v>
      </c>
      <c r="T62" s="29">
        <f t="shared" si="5"/>
        <v>99.88</v>
      </c>
      <c r="U62" s="24">
        <v>100</v>
      </c>
      <c r="V62" s="24">
        <v>100</v>
      </c>
      <c r="W62" s="24">
        <v>99.4</v>
      </c>
      <c r="X62" s="29">
        <f t="shared" si="6"/>
        <v>99.28</v>
      </c>
      <c r="Y62" s="24">
        <v>99.4</v>
      </c>
      <c r="Z62" s="24">
        <v>98.8</v>
      </c>
      <c r="AA62" s="24">
        <v>99.4</v>
      </c>
    </row>
    <row r="63" spans="1:27" s="23" customFormat="1" ht="31.5" x14ac:dyDescent="0.25">
      <c r="A63" s="25">
        <v>51</v>
      </c>
      <c r="B63" s="26" t="s">
        <v>46</v>
      </c>
      <c r="C63" s="33" t="s">
        <v>101</v>
      </c>
      <c r="D63" s="28">
        <f t="shared" si="7"/>
        <v>97.914000000000001</v>
      </c>
      <c r="E63" s="29">
        <f t="shared" si="0"/>
        <v>97</v>
      </c>
      <c r="F63" s="24">
        <v>80</v>
      </c>
      <c r="G63" s="24">
        <v>100</v>
      </c>
      <c r="H63" s="30">
        <f t="shared" si="1"/>
        <v>90</v>
      </c>
      <c r="I63" s="24">
        <v>100</v>
      </c>
      <c r="J63" s="24">
        <v>100</v>
      </c>
      <c r="K63" s="24">
        <v>100</v>
      </c>
      <c r="L63" s="30">
        <f t="shared" si="2"/>
        <v>100</v>
      </c>
      <c r="M63" s="29">
        <f t="shared" si="3"/>
        <v>100</v>
      </c>
      <c r="N63" s="24">
        <v>100</v>
      </c>
      <c r="O63" s="24">
        <v>100</v>
      </c>
      <c r="P63" s="29">
        <f t="shared" si="4"/>
        <v>93.009999999999991</v>
      </c>
      <c r="Q63" s="24">
        <v>80</v>
      </c>
      <c r="R63" s="24">
        <v>100</v>
      </c>
      <c r="S63" s="24">
        <v>96.7</v>
      </c>
      <c r="T63" s="29">
        <f t="shared" si="5"/>
        <v>99.76</v>
      </c>
      <c r="U63" s="24">
        <v>99.8</v>
      </c>
      <c r="V63" s="24">
        <v>99.6</v>
      </c>
      <c r="W63" s="24">
        <v>100</v>
      </c>
      <c r="X63" s="29">
        <f t="shared" si="6"/>
        <v>99.8</v>
      </c>
      <c r="Y63" s="24">
        <v>100</v>
      </c>
      <c r="Z63" s="24">
        <v>100</v>
      </c>
      <c r="AA63" s="24">
        <v>99.6</v>
      </c>
    </row>
    <row r="64" spans="1:27" s="23" customFormat="1" ht="21" customHeight="1" x14ac:dyDescent="0.25">
      <c r="A64" s="25">
        <v>52</v>
      </c>
      <c r="B64" s="26" t="s">
        <v>47</v>
      </c>
      <c r="C64" s="33" t="s">
        <v>105</v>
      </c>
      <c r="D64" s="28">
        <f t="shared" si="7"/>
        <v>96.597999999999999</v>
      </c>
      <c r="E64" s="29">
        <f t="shared" si="0"/>
        <v>95.44</v>
      </c>
      <c r="F64" s="24">
        <v>90</v>
      </c>
      <c r="G64" s="24">
        <v>80</v>
      </c>
      <c r="H64" s="30">
        <f t="shared" si="1"/>
        <v>85</v>
      </c>
      <c r="I64" s="24">
        <v>100</v>
      </c>
      <c r="J64" s="24">
        <v>99.7</v>
      </c>
      <c r="K64" s="24">
        <v>100</v>
      </c>
      <c r="L64" s="30">
        <f t="shared" si="2"/>
        <v>99.85</v>
      </c>
      <c r="M64" s="29">
        <f t="shared" si="3"/>
        <v>99.9</v>
      </c>
      <c r="N64" s="24">
        <v>100</v>
      </c>
      <c r="O64" s="24">
        <v>99.8</v>
      </c>
      <c r="P64" s="29">
        <f t="shared" si="4"/>
        <v>88</v>
      </c>
      <c r="Q64" s="24">
        <v>60</v>
      </c>
      <c r="R64" s="24">
        <v>100</v>
      </c>
      <c r="S64" s="24">
        <v>100</v>
      </c>
      <c r="T64" s="29">
        <f t="shared" si="5"/>
        <v>99.92</v>
      </c>
      <c r="U64" s="24">
        <v>100</v>
      </c>
      <c r="V64" s="24">
        <v>99.8</v>
      </c>
      <c r="W64" s="24">
        <v>100</v>
      </c>
      <c r="X64" s="29">
        <f t="shared" si="6"/>
        <v>99.72999999999999</v>
      </c>
      <c r="Y64" s="24">
        <v>99.8</v>
      </c>
      <c r="Z64" s="24">
        <v>99.7</v>
      </c>
      <c r="AA64" s="24">
        <v>99.7</v>
      </c>
    </row>
    <row r="65" spans="1:27" s="23" customFormat="1" ht="31.5" x14ac:dyDescent="0.25">
      <c r="A65" s="25">
        <v>53</v>
      </c>
      <c r="B65" s="26" t="s">
        <v>47</v>
      </c>
      <c r="C65" s="33" t="s">
        <v>102</v>
      </c>
      <c r="D65" s="28">
        <f t="shared" si="7"/>
        <v>94.679999999999993</v>
      </c>
      <c r="E65" s="29">
        <f t="shared" si="0"/>
        <v>98.460000000000008</v>
      </c>
      <c r="F65" s="24">
        <v>100</v>
      </c>
      <c r="G65" s="24">
        <v>90</v>
      </c>
      <c r="H65" s="30">
        <f t="shared" si="1"/>
        <v>95</v>
      </c>
      <c r="I65" s="24">
        <v>100</v>
      </c>
      <c r="J65" s="24">
        <v>100</v>
      </c>
      <c r="K65" s="24">
        <v>99.8</v>
      </c>
      <c r="L65" s="30">
        <f t="shared" si="2"/>
        <v>99.9</v>
      </c>
      <c r="M65" s="29">
        <f t="shared" si="3"/>
        <v>99.65</v>
      </c>
      <c r="N65" s="24">
        <v>100</v>
      </c>
      <c r="O65" s="24">
        <v>99.3</v>
      </c>
      <c r="P65" s="29">
        <f t="shared" si="4"/>
        <v>75.87</v>
      </c>
      <c r="Q65" s="24">
        <v>80</v>
      </c>
      <c r="R65" s="24">
        <v>60</v>
      </c>
      <c r="S65" s="24">
        <v>92.9</v>
      </c>
      <c r="T65" s="29">
        <f t="shared" si="5"/>
        <v>99.88</v>
      </c>
      <c r="U65" s="24">
        <v>99.7</v>
      </c>
      <c r="V65" s="24">
        <v>100</v>
      </c>
      <c r="W65" s="24">
        <v>100</v>
      </c>
      <c r="X65" s="29">
        <f t="shared" si="6"/>
        <v>99.539999999999992</v>
      </c>
      <c r="Y65" s="24">
        <v>99.5</v>
      </c>
      <c r="Z65" s="24">
        <v>99.2</v>
      </c>
      <c r="AA65" s="24">
        <v>99.7</v>
      </c>
    </row>
    <row r="66" spans="1:27" s="23" customFormat="1" ht="30.6" customHeight="1" x14ac:dyDescent="0.25">
      <c r="A66" s="25">
        <v>54</v>
      </c>
      <c r="B66" s="26" t="s">
        <v>47</v>
      </c>
      <c r="C66" s="33" t="s">
        <v>103</v>
      </c>
      <c r="D66" s="28">
        <f t="shared" si="7"/>
        <v>98.385999999999996</v>
      </c>
      <c r="E66" s="29">
        <f t="shared" si="0"/>
        <v>99.960000000000008</v>
      </c>
      <c r="F66" s="24">
        <v>100</v>
      </c>
      <c r="G66" s="24">
        <v>100</v>
      </c>
      <c r="H66" s="30">
        <f t="shared" si="1"/>
        <v>100</v>
      </c>
      <c r="I66" s="24">
        <v>100</v>
      </c>
      <c r="J66" s="24">
        <v>100</v>
      </c>
      <c r="K66" s="24">
        <v>99.8</v>
      </c>
      <c r="L66" s="30">
        <f t="shared" si="2"/>
        <v>99.9</v>
      </c>
      <c r="M66" s="29">
        <f t="shared" si="3"/>
        <v>100</v>
      </c>
      <c r="N66" s="24">
        <v>100</v>
      </c>
      <c r="O66" s="24">
        <v>100</v>
      </c>
      <c r="P66" s="29">
        <f t="shared" si="4"/>
        <v>92.55</v>
      </c>
      <c r="Q66" s="24">
        <v>90</v>
      </c>
      <c r="R66" s="24">
        <v>90</v>
      </c>
      <c r="S66" s="24">
        <v>98.5</v>
      </c>
      <c r="T66" s="29">
        <f t="shared" si="5"/>
        <v>99.68</v>
      </c>
      <c r="U66" s="24">
        <v>99.6</v>
      </c>
      <c r="V66" s="24">
        <v>99.6</v>
      </c>
      <c r="W66" s="24">
        <v>100</v>
      </c>
      <c r="X66" s="29">
        <f t="shared" si="6"/>
        <v>99.74</v>
      </c>
      <c r="Y66" s="24">
        <v>99.6</v>
      </c>
      <c r="Z66" s="24">
        <v>99.8</v>
      </c>
      <c r="AA66" s="24">
        <v>99.8</v>
      </c>
    </row>
    <row r="67" spans="1:27" s="23" customFormat="1" ht="35.25" customHeight="1" x14ac:dyDescent="0.25">
      <c r="A67" s="25">
        <v>55</v>
      </c>
      <c r="B67" s="26" t="s">
        <v>47</v>
      </c>
      <c r="C67" s="33" t="s">
        <v>104</v>
      </c>
      <c r="D67" s="28">
        <f t="shared" si="7"/>
        <v>93.908000000000001</v>
      </c>
      <c r="E67" s="29">
        <f t="shared" si="0"/>
        <v>93.800000000000011</v>
      </c>
      <c r="F67" s="24">
        <v>70</v>
      </c>
      <c r="G67" s="24">
        <v>90</v>
      </c>
      <c r="H67" s="30">
        <f t="shared" si="1"/>
        <v>80</v>
      </c>
      <c r="I67" s="24">
        <v>100</v>
      </c>
      <c r="J67" s="24">
        <v>99.4</v>
      </c>
      <c r="K67" s="24">
        <v>99.6</v>
      </c>
      <c r="L67" s="30">
        <f t="shared" si="2"/>
        <v>99.5</v>
      </c>
      <c r="M67" s="29">
        <f t="shared" si="3"/>
        <v>99.7</v>
      </c>
      <c r="N67" s="24">
        <v>100</v>
      </c>
      <c r="O67" s="24">
        <v>99.4</v>
      </c>
      <c r="P67" s="29">
        <f t="shared" si="4"/>
        <v>76.8</v>
      </c>
      <c r="Q67" s="24">
        <v>40</v>
      </c>
      <c r="R67" s="24">
        <v>90</v>
      </c>
      <c r="S67" s="24">
        <v>96</v>
      </c>
      <c r="T67" s="29">
        <f t="shared" si="5"/>
        <v>99.56</v>
      </c>
      <c r="U67" s="24">
        <v>99.2</v>
      </c>
      <c r="V67" s="24">
        <v>99.8</v>
      </c>
      <c r="W67" s="24">
        <v>99.8</v>
      </c>
      <c r="X67" s="29">
        <f t="shared" si="6"/>
        <v>99.68</v>
      </c>
      <c r="Y67" s="24">
        <v>99.4</v>
      </c>
      <c r="Z67" s="24">
        <v>99.8</v>
      </c>
      <c r="AA67" s="24">
        <v>99.8</v>
      </c>
    </row>
    <row r="68" spans="1:27" ht="15.75" x14ac:dyDescent="0.25">
      <c r="D68" s="34"/>
    </row>
  </sheetData>
  <sortState ref="A2:D64">
    <sortCondition descending="1" ref="D1"/>
  </sortState>
  <mergeCells count="25">
    <mergeCell ref="E9:L9"/>
    <mergeCell ref="X10:AA10"/>
    <mergeCell ref="A2:C2"/>
    <mergeCell ref="A4:C4"/>
    <mergeCell ref="A5:C5"/>
    <mergeCell ref="T9:W9"/>
    <mergeCell ref="B8:B11"/>
    <mergeCell ref="F11:H11"/>
    <mergeCell ref="P10:S10"/>
    <mergeCell ref="A1:E1"/>
    <mergeCell ref="A3:C3"/>
    <mergeCell ref="D3:G3"/>
    <mergeCell ref="D4:G4"/>
    <mergeCell ref="J11:L11"/>
    <mergeCell ref="A7:G7"/>
    <mergeCell ref="A8:A11"/>
    <mergeCell ref="C8:C11"/>
    <mergeCell ref="D8:D11"/>
    <mergeCell ref="E8:AA8"/>
    <mergeCell ref="X9:AA9"/>
    <mergeCell ref="M10:O10"/>
    <mergeCell ref="M9:O9"/>
    <mergeCell ref="P9:S9"/>
    <mergeCell ref="T10:W10"/>
    <mergeCell ref="E10:L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независимой оценке  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Шведова Н.В.</cp:lastModifiedBy>
  <dcterms:created xsi:type="dcterms:W3CDTF">2016-12-16T08:36:10Z</dcterms:created>
  <dcterms:modified xsi:type="dcterms:W3CDTF">2024-12-06T12:05:52Z</dcterms:modified>
</cp:coreProperties>
</file>